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Elis.Priv\Fichiers\Toulouse\Utilisateurs\DELISAB1\Desktop\"/>
    </mc:Choice>
  </mc:AlternateContent>
  <xr:revisionPtr revIDLastSave="0" documentId="13_ncr:1_{ED355E32-46E3-47B1-BFA9-B40AA4382538}" xr6:coauthVersionLast="47" xr6:coauthVersionMax="47" xr10:uidLastSave="{00000000-0000-0000-0000-000000000000}"/>
  <bookViews>
    <workbookView xWindow="28680" yWindow="-120" windowWidth="29040" windowHeight="15840" tabRatio="852" xr2:uid="{00000000-000D-0000-FFFF-FFFF00000000}"/>
  </bookViews>
  <sheets>
    <sheet name="LINGE PLAT" sheetId="1" r:id="rId1"/>
    <sheet name="TARIFS REMPLACEMENT LINGE PLAT" sheetId="12" r:id="rId2"/>
    <sheet name="TARIFS REMPLACEMENT VP" sheetId="24" r:id="rId3"/>
    <sheet name="Blanchissage FrontOffice" sheetId="22" state="hidden" r:id="rId4"/>
  </sheets>
  <definedNames>
    <definedName name="_xlnm._FilterDatabase" localSheetId="0" hidden="1">'LINGE PLAT'!$B$11:$E$11</definedName>
    <definedName name="_xlnm.Print_Titles" localSheetId="0">'LINGE PLAT'!$1:$8</definedName>
    <definedName name="_xlnm.Print_Titles" localSheetId="1">'TARIFS REMPLACEMENT LINGE PLAT'!$1:$8</definedName>
    <definedName name="_xlnm.Print_Area" localSheetId="0">'LINGE PLAT'!$B$1:$V$40</definedName>
    <definedName name="_xlnm.Print_Area" localSheetId="1">'TARIFS REMPLACEMENT LINGE PLAT'!$A$1:$D$51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J4" i="22" l="1"/>
  <c r="J5" i="22"/>
  <c r="J6" i="22"/>
  <c r="J7" i="22"/>
  <c r="J3" i="22"/>
  <c r="I4" i="22"/>
  <c r="I5" i="22"/>
  <c r="I6" i="22"/>
  <c r="I7" i="22"/>
  <c r="I3" i="22"/>
  <c r="H15" i="22"/>
  <c r="H12" i="22"/>
  <c r="H13" i="22"/>
  <c r="F12" i="22"/>
  <c r="G12" i="22"/>
  <c r="F13" i="22"/>
  <c r="G13" i="22"/>
  <c r="F14" i="22"/>
  <c r="G14" i="22"/>
  <c r="F15" i="22"/>
  <c r="G15" i="22"/>
  <c r="E11" i="22"/>
  <c r="E12" i="22"/>
  <c r="E13" i="22"/>
  <c r="E14" i="22"/>
  <c r="E15" i="22"/>
  <c r="D12" i="22"/>
  <c r="D13" i="22"/>
  <c r="D14" i="22"/>
  <c r="D15" i="22"/>
  <c r="D11" i="22"/>
</calcChain>
</file>

<file path=xl/sharedStrings.xml><?xml version="1.0" encoding="utf-8"?>
<sst xmlns="http://schemas.openxmlformats.org/spreadsheetml/2006/main" count="265" uniqueCount="171">
  <si>
    <t>Validité des tarifs à partir du 1er janvier 2023</t>
  </si>
  <si>
    <t>LINGE PLAT</t>
  </si>
  <si>
    <t>Code articles</t>
  </si>
  <si>
    <t>Articles</t>
  </si>
  <si>
    <t>Alèse 110 x 170</t>
  </si>
  <si>
    <t>Alèse 150 x 200</t>
  </si>
  <si>
    <t>6271 / 3881</t>
  </si>
  <si>
    <t>Alèse absorbante</t>
  </si>
  <si>
    <t>Bavoir</t>
  </si>
  <si>
    <t>74450 /2299</t>
  </si>
  <si>
    <t>Chemise malade</t>
  </si>
  <si>
    <t>Couette ambulatoire 160 x 200 NF</t>
  </si>
  <si>
    <t>Couverture Polaire 180 x 230</t>
  </si>
  <si>
    <t>Dessus-de-lit 180 x 250 NF blanc</t>
  </si>
  <si>
    <t>Drap blanc 180</t>
  </si>
  <si>
    <t>Drap blanc 240</t>
  </si>
  <si>
    <t>1497 / 1613 / 2309 / 6530</t>
  </si>
  <si>
    <t>Drap couleur 180: jonquille, ciel, rose, aqua</t>
  </si>
  <si>
    <t>Drap de bain Cocoon  400 gr  75 x 150</t>
  </si>
  <si>
    <t>Drap de bain Confort  360 gr  70 x 110</t>
  </si>
  <si>
    <t>Serviette éponge Cocoon 400 gr  40 x 80</t>
  </si>
  <si>
    <t>Serviette éponge Confort  360 gr  40x70</t>
  </si>
  <si>
    <t>Drap housse 90 x 200</t>
  </si>
  <si>
    <t>Drap housse 140 x 190</t>
  </si>
  <si>
    <t>Essuie-verres</t>
  </si>
  <si>
    <t>22380 / 35594</t>
  </si>
  <si>
    <t>Frange micro-fibre</t>
  </si>
  <si>
    <t>Gant de toilette</t>
  </si>
  <si>
    <t>Grande serviette de table</t>
  </si>
  <si>
    <t>40120 / 31907</t>
  </si>
  <si>
    <t>35588 / 35589 / 35590 / 35591</t>
  </si>
  <si>
    <t>Lavette micro-fibre</t>
  </si>
  <si>
    <t>Liteau</t>
  </si>
  <si>
    <t>6122 / 6238 / 6124 / 6127 /
6128 / 6179 / 6182 / 6243 / 
6184 / 6185 / 48153 / 48154
/ 48155 / 48156</t>
  </si>
  <si>
    <t>Nappage (tarif au m²)</t>
  </si>
  <si>
    <t>Peignoir éponge adulte</t>
  </si>
  <si>
    <t>Petite serviette de table</t>
  </si>
  <si>
    <t>9441 / 9442 / 3745 / 4722 / 
76818 / 76819 / 76801 / 76857</t>
  </si>
  <si>
    <t>Sac de ramassage</t>
  </si>
  <si>
    <t>Sac hydrosoluble</t>
  </si>
  <si>
    <t>Serviette oeil</t>
  </si>
  <si>
    <t>Tablier chef</t>
  </si>
  <si>
    <t>Tablier plonge</t>
  </si>
  <si>
    <t>Tablier valet</t>
  </si>
  <si>
    <t>Taie de traversin</t>
  </si>
  <si>
    <t>6266 / 1135 / 517</t>
  </si>
  <si>
    <t>Taie santé carrée ou rectangulaire</t>
  </si>
  <si>
    <t>1498 / 2280 / 3436 / 6531</t>
  </si>
  <si>
    <t>Taie volant piqué</t>
  </si>
  <si>
    <t>Tapis de bain  Confort  550 gr  50 x 60</t>
  </si>
  <si>
    <t>Tapis de bain Cocoon  400 gr  60 x 70</t>
  </si>
  <si>
    <t>Torchon</t>
  </si>
  <si>
    <t>Carré Visage</t>
  </si>
  <si>
    <t>Clinelis ou Linge service</t>
  </si>
  <si>
    <t>Traitement linge contaminé (prix au Kg)</t>
  </si>
  <si>
    <t>Code</t>
  </si>
  <si>
    <t>1 change
hebdo</t>
  </si>
  <si>
    <t>2 changes
hebdo</t>
  </si>
  <si>
    <t>3 changes
hebdo</t>
  </si>
  <si>
    <t>4 changes
hebdo</t>
  </si>
  <si>
    <t>5 changes
hebdo</t>
  </si>
  <si>
    <t>Blouse</t>
  </si>
  <si>
    <t xml:space="preserve">Tunique </t>
  </si>
  <si>
    <t>Pantalon</t>
  </si>
  <si>
    <t>Gamme Santé Elis</t>
  </si>
  <si>
    <t>gammes Elis</t>
  </si>
  <si>
    <t>Veste femme marine</t>
  </si>
  <si>
    <t xml:space="preserve">Top blanc </t>
  </si>
  <si>
    <t>Jupe marine</t>
  </si>
  <si>
    <t>Pantalon femme</t>
  </si>
  <si>
    <t>Robe marine</t>
  </si>
  <si>
    <t>Origine</t>
  </si>
  <si>
    <t>Facturation 
hebdomadaire</t>
  </si>
  <si>
    <t>Facturation
mensuelle</t>
  </si>
  <si>
    <t>Porte sac 1 couvercle</t>
  </si>
  <si>
    <t>Europfil</t>
  </si>
  <si>
    <t>Porte sac 1 couvercle à pédale</t>
  </si>
  <si>
    <t>Porte sac 2 couvercles</t>
  </si>
  <si>
    <t>Porte sac 2 couvercles à pédale</t>
  </si>
  <si>
    <t>Porte sac 3 couvercles</t>
  </si>
  <si>
    <t>Porte sac 3 couvercles à pédale</t>
  </si>
  <si>
    <t>Porte sac 4 couvercles</t>
  </si>
  <si>
    <t>Porte sac 4 couvercles à pédale</t>
  </si>
  <si>
    <t>Portant mobile</t>
  </si>
  <si>
    <t>Stock central</t>
  </si>
  <si>
    <t>SOL</t>
  </si>
  <si>
    <t>TAPIS STANDARD</t>
  </si>
  <si>
    <t>Métrage</t>
  </si>
  <si>
    <t>Change
hebdomadaire</t>
  </si>
  <si>
    <t>Change
quatorzaine</t>
  </si>
  <si>
    <t>Tapis 75 x 115</t>
  </si>
  <si>
    <t>Tapis 85 x 150</t>
  </si>
  <si>
    <t>Tapis 115 x 180</t>
  </si>
  <si>
    <t>Tapis 115 x 240</t>
  </si>
  <si>
    <t>Tapis 85 x 300</t>
  </si>
  <si>
    <t>Tapis fontaine 60 x 85</t>
  </si>
  <si>
    <t>TAPIS EXTERIEUR ou FOSSE non personnalisé</t>
  </si>
  <si>
    <t xml:space="preserve"> Prix du mètre carré</t>
  </si>
  <si>
    <t>TAPIS PERSONNALISE KORIAN</t>
  </si>
  <si>
    <t>TAPIS FOSSE &amp; PERSONNALISE KORIAN</t>
  </si>
  <si>
    <t>DASRI</t>
  </si>
  <si>
    <t>Famille</t>
  </si>
  <si>
    <t>Code article</t>
  </si>
  <si>
    <t>Article</t>
  </si>
  <si>
    <t>Prix unitaire
en euros HT</t>
  </si>
  <si>
    <t>Boîte à aiguilles</t>
  </si>
  <si>
    <t>Collecteur 0,2 litre</t>
  </si>
  <si>
    <t>Collecteur 0,6 litre</t>
  </si>
  <si>
    <t>Collecteur 1 litre</t>
  </si>
  <si>
    <t>Collecteur 1,8 litres</t>
  </si>
  <si>
    <t>Collecteur carton</t>
  </si>
  <si>
    <t>Collecteur 25 litres</t>
  </si>
  <si>
    <t>Collecteur 50 litres</t>
  </si>
  <si>
    <t>Collecteur plastique</t>
  </si>
  <si>
    <t>Fût 50 litres</t>
  </si>
  <si>
    <t>Collecte</t>
  </si>
  <si>
    <t>Forfait service par passage</t>
  </si>
  <si>
    <r>
      <t xml:space="preserve">Support </t>
    </r>
    <r>
      <rPr>
        <vertAlign val="superscript"/>
        <sz val="11"/>
        <color theme="1" tint="0.249977111117893"/>
        <rFont val="Calibri"/>
        <family val="2"/>
        <scheme val="minor"/>
      </rPr>
      <t>(1)</t>
    </r>
  </si>
  <si>
    <t>Boîtes à aiguilles 0,6 litre et 1 litre</t>
  </si>
  <si>
    <t>Boîtes à aiguilles 1,8 litres et 3 litres</t>
  </si>
  <si>
    <r>
      <rPr>
        <b/>
        <i/>
        <sz val="11"/>
        <color theme="1" tint="0.249977111117893"/>
        <rFont val="Calibri"/>
        <family val="2"/>
        <scheme val="minor"/>
      </rPr>
      <t xml:space="preserve">Remarque: </t>
    </r>
    <r>
      <rPr>
        <i/>
        <sz val="11"/>
        <color theme="1" tint="0.249977111117893"/>
        <rFont val="Calibri"/>
        <family val="2"/>
        <scheme val="minor"/>
      </rPr>
      <t xml:space="preserve">
(1) Ces articles sont à mettre gratuitement à la mise en place puis à facturer ensuite pour le réassort.</t>
    </r>
  </si>
  <si>
    <r>
      <t xml:space="preserve">Accompagnement Elis :
</t>
    </r>
    <r>
      <rPr>
        <i/>
        <sz val="11"/>
        <color theme="1" tint="0.249977111117893"/>
        <rFont val="Calibri"/>
        <family val="2"/>
        <scheme val="minor"/>
      </rPr>
      <t>Classeur DASRI à mettre en place lors de la mise en place
Audit DASRI à réaliser une fois par an</t>
    </r>
  </si>
  <si>
    <r>
      <t>INFOS INTERNES POUR MONTAGE GALAXIE
CREATION DU CONTRAT</t>
    </r>
    <r>
      <rPr>
        <b/>
        <u/>
        <sz val="11"/>
        <color theme="2" tint="-0.749992370372631"/>
        <rFont val="Calibri"/>
        <family val="2"/>
        <scheme val="minor"/>
      </rPr>
      <t xml:space="preserve"> SAS</t>
    </r>
    <r>
      <rPr>
        <b/>
        <sz val="11"/>
        <color theme="2" tint="-0.749992370372631"/>
        <rFont val="Calibri"/>
        <family val="2"/>
        <scheme val="minor"/>
      </rPr>
      <t xml:space="preserve"> POUR LES BOITES A AIGUILLES
CREATION DU CONTRAT SAC POUR FUTS CARTONS OU PLASTIQUES</t>
    </r>
  </si>
  <si>
    <t>FONTAINE</t>
  </si>
  <si>
    <t>FONTAINE RESEAU 2 EAUX</t>
  </si>
  <si>
    <t>Désignation</t>
  </si>
  <si>
    <t>Caractéristiques</t>
  </si>
  <si>
    <t>PU HT</t>
  </si>
  <si>
    <t>46202/46203</t>
  </si>
  <si>
    <t>AHC avec kit circuit d'eau</t>
  </si>
  <si>
    <t>EF/ET ou EF/EC (sans bidon)</t>
  </si>
  <si>
    <t>FONTAINE RESEAU GAZEUSE</t>
  </si>
  <si>
    <r>
      <t xml:space="preserve">TRIANA incluant </t>
    </r>
    <r>
      <rPr>
        <b/>
        <sz val="11"/>
        <color theme="1" tint="0.249977111117893"/>
        <rFont val="Calibri"/>
        <family val="2"/>
        <scheme val="minor"/>
      </rPr>
      <t xml:space="preserve">6 bt de CO2 </t>
    </r>
    <r>
      <rPr>
        <sz val="11"/>
        <color theme="1" tint="0.249977111117893"/>
        <rFont val="Calibri"/>
        <family val="2"/>
        <scheme val="minor"/>
      </rPr>
      <t>(3,7kgs) par an</t>
    </r>
  </si>
  <si>
    <t>EF/ET/EG (sans bidon)</t>
  </si>
  <si>
    <t>Bouteille CO2 au-delà de la franchise des 6 annuelles</t>
  </si>
  <si>
    <t>FONTAINE RESEAU HAUT DEBIT</t>
  </si>
  <si>
    <t xml:space="preserve">HAUT DEBIT </t>
  </si>
  <si>
    <t>EF/ET (sans bidon)</t>
  </si>
  <si>
    <t>FONTAINE  UV</t>
  </si>
  <si>
    <r>
      <t xml:space="preserve">4 EAUX UV incluant </t>
    </r>
    <r>
      <rPr>
        <b/>
        <sz val="11"/>
        <color theme="1" tint="0.249977111117893"/>
        <rFont val="Calibri"/>
        <family val="2"/>
        <scheme val="minor"/>
      </rPr>
      <t>6 bt de CO2</t>
    </r>
    <r>
      <rPr>
        <sz val="11"/>
        <color theme="1" tint="0.249977111117893"/>
        <rFont val="Calibri"/>
        <family val="2"/>
        <scheme val="minor"/>
      </rPr>
      <t xml:space="preserve"> (10kgs) par an</t>
    </r>
  </si>
  <si>
    <t>EF/ET/EG/EC (sans bidon)</t>
  </si>
  <si>
    <t>Lampe UV inclus (sur la base d'1 lampe par 18 mois)</t>
  </si>
  <si>
    <t>ACCESSOIRES</t>
  </si>
  <si>
    <t>Gobelets carton 18/21 cl, recyclable</t>
  </si>
  <si>
    <t>Gobelets carton 18/21 cl, 100% écologique</t>
  </si>
  <si>
    <t>Gobelets coniques papier 12 cl</t>
  </si>
  <si>
    <t>Gourde bouchon bleu</t>
  </si>
  <si>
    <t>Gourde bouchon sport</t>
  </si>
  <si>
    <t>TARIF DE REMPLACEMENT -  LINGE PLAT</t>
  </si>
  <si>
    <t>12182 / 4652 / 9212
24031 / 31690 / 40123</t>
  </si>
  <si>
    <t>Couettes diverses</t>
  </si>
  <si>
    <t>Couverture bleue 180 x 200 NF-2</t>
  </si>
  <si>
    <t>4387 / 712 / 1214</t>
  </si>
  <si>
    <t>Dessus-de-lit 180 x 250 NF: blanc, bleu, jaune</t>
  </si>
  <si>
    <t>Dessus-de-lit Terra Marina 180 x 260 NF-2</t>
  </si>
  <si>
    <t>Housse de couette: blanc, beige-chocolat</t>
  </si>
  <si>
    <t>Couette Duo Santé désinfectable</t>
  </si>
  <si>
    <t>TARIF DE REMPLACEMENT -  HABILLEMENT SERVICE</t>
  </si>
  <si>
    <t>Tunique</t>
  </si>
  <si>
    <t>Gamme Elis</t>
  </si>
  <si>
    <t>LOCATION
ENTRETIEN</t>
  </si>
  <si>
    <t>Pour les Ets Pôles Santé (SSR)
Collection Femme by MulliezFlory</t>
  </si>
  <si>
    <t>BLANCHISSAGE</t>
  </si>
  <si>
    <t xml:space="preserve">
Collection Femme by MulliezFlory</t>
  </si>
  <si>
    <t>Tarif 2023</t>
  </si>
  <si>
    <t xml:space="preserve">Tarif en euros HT par article livré </t>
  </si>
  <si>
    <t>VETEMENTS DE TRAVAIL</t>
  </si>
  <si>
    <t>Materiel</t>
  </si>
  <si>
    <t>GRILLE TARIFAIRE EHPADANTS 2023</t>
  </si>
  <si>
    <t>Nappage (tarif au m²) 
Gamme Bandes Satin</t>
  </si>
  <si>
    <t>Offert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</si>
</sst>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"/>
    <numFmt numFmtId="165" formatCode="#,##0.000\ &quot;€&quot;"/>
    <numFmt numFmtId="166" formatCode="#,##0.00\ &quot;€&quot;"/>
    <numFmt numFmtId="167" formatCode="_-* #,##0.000\ &quot;€&quot;_-;\-* #,##0.0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i/>
      <sz val="11"/>
      <color rgb="FFC00000"/>
      <name val="Calibri"/>
      <family val="2"/>
      <scheme val="minor"/>
    </font>
    <font>
      <vertAlign val="superscript"/>
      <sz val="11"/>
      <color theme="1" tint="0.249977111117893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u/>
      <sz val="11"/>
      <color theme="2" tint="-0.74999237037263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10" fillId="0" borderId="16" xfId="0" applyFont="1" applyBorder="1" applyAlignment="1">
      <alignment horizontal="right"/>
    </xf>
    <xf numFmtId="0" fontId="10" fillId="0" borderId="16" xfId="0" applyFont="1" applyBorder="1"/>
    <xf numFmtId="166" fontId="0" fillId="0" borderId="0" xfId="0" applyNumberFormat="1"/>
    <xf numFmtId="0" fontId="5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8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vertical="center"/>
    </xf>
    <xf numFmtId="0" fontId="14" fillId="6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165" fontId="15" fillId="4" borderId="16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0" fillId="0" borderId="16" xfId="0" applyNumberFormat="1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 wrapText="1"/>
    </xf>
    <xf numFmtId="0" fontId="1" fillId="6" borderId="14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65" fontId="2" fillId="0" borderId="1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6" borderId="1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Alignment="1">
      <alignment wrapText="1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64" fontId="24" fillId="0" borderId="16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" fillId="6" borderId="1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166" fontId="1" fillId="6" borderId="29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166" fontId="2" fillId="0" borderId="35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166" fontId="8" fillId="0" borderId="32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166" fontId="9" fillId="0" borderId="16" xfId="0" applyNumberFormat="1" applyFont="1" applyBorder="1"/>
    <xf numFmtId="0" fontId="9" fillId="0" borderId="16" xfId="0" applyFont="1" applyBorder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6" borderId="29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right"/>
    </xf>
    <xf numFmtId="166" fontId="25" fillId="0" borderId="39" xfId="0" applyNumberFormat="1" applyFont="1" applyBorder="1" applyAlignment="1">
      <alignment horizontal="right" vertical="center" wrapText="1"/>
    </xf>
    <xf numFmtId="0" fontId="0" fillId="0" borderId="40" xfId="0" applyBorder="1" applyAlignment="1">
      <alignment horizontal="right"/>
    </xf>
    <xf numFmtId="166" fontId="25" fillId="0" borderId="16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5" fillId="0" borderId="41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167" fontId="2" fillId="0" borderId="16" xfId="1" applyNumberFormat="1" applyFont="1" applyBorder="1" applyAlignment="1">
      <alignment horizontal="center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164" fontId="2" fillId="9" borderId="16" xfId="0" applyNumberFormat="1" applyFont="1" applyFill="1" applyBorder="1" applyAlignment="1">
      <alignment horizontal="center" vertical="center"/>
    </xf>
    <xf numFmtId="164" fontId="0" fillId="9" borderId="16" xfId="0" applyNumberForma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38100</xdr:rowOff>
    </xdr:from>
    <xdr:to>
      <xdr:col>1</xdr:col>
      <xdr:colOff>754380</xdr:colOff>
      <xdr:row>0</xdr:row>
      <xdr:rowOff>254000</xdr:rowOff>
    </xdr:to>
    <xdr:pic>
      <xdr:nvPicPr>
        <xdr:cNvPr id="4" name="Image 3" descr="Elis Logo">
          <a:extLst>
            <a:ext uri="{FF2B5EF4-FFF2-40B4-BE49-F238E27FC236}">
              <a16:creationId xmlns:a16="http://schemas.microsoft.com/office/drawing/2014/main" id="{6BE65FE0-E13C-4FBD-86A0-BBAABF856EA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8100"/>
          <a:ext cx="723900" cy="222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464820</xdr:colOff>
      <xdr:row>0</xdr:row>
      <xdr:rowOff>182881</xdr:rowOff>
    </xdr:to>
    <xdr:pic>
      <xdr:nvPicPr>
        <xdr:cNvPr id="2" name="Image 1" descr="Elis Logo">
          <a:extLst>
            <a:ext uri="{FF2B5EF4-FFF2-40B4-BE49-F238E27FC236}">
              <a16:creationId xmlns:a16="http://schemas.microsoft.com/office/drawing/2014/main" id="{EE7168FE-53D1-41F6-B46C-F15723592F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"/>
          <a:ext cx="46482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114300</xdr:rowOff>
    </xdr:from>
    <xdr:to>
      <xdr:col>1</xdr:col>
      <xdr:colOff>601980</xdr:colOff>
      <xdr:row>0</xdr:row>
      <xdr:rowOff>259080</xdr:rowOff>
    </xdr:to>
    <xdr:pic>
      <xdr:nvPicPr>
        <xdr:cNvPr id="2" name="Image 1" descr="Elis Logo">
          <a:extLst>
            <a:ext uri="{FF2B5EF4-FFF2-40B4-BE49-F238E27FC236}">
              <a16:creationId xmlns:a16="http://schemas.microsoft.com/office/drawing/2014/main" id="{3E7EE388-C2D0-4D02-A0B2-18952D0A3C6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" y="114300"/>
          <a:ext cx="440055" cy="144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showGridLines="0" tabSelected="1" topLeftCell="A20" zoomScaleNormal="100" zoomScaleSheetLayoutView="100" workbookViewId="0">
      <selection activeCell="C34" sqref="C34"/>
    </sheetView>
  </sheetViews>
  <sheetFormatPr baseColWidth="10" defaultColWidth="11.42578125" defaultRowHeight="15" x14ac:dyDescent="0.25"/>
  <cols>
    <col min="1" max="1" width="3.140625" style="1" customWidth="1"/>
    <col min="2" max="2" width="26.5703125" style="47" bestFit="1" customWidth="1"/>
    <col min="3" max="3" width="37.28515625" style="1" customWidth="1"/>
    <col min="4" max="4" width="20.5703125" style="1" customWidth="1"/>
    <col min="5" max="5" width="1.7109375" style="1" customWidth="1"/>
    <col min="6" max="12" width="11.42578125" style="1"/>
    <col min="13" max="13" width="1.7109375" style="1" customWidth="1"/>
    <col min="14" max="14" width="28.7109375" style="1" bestFit="1" customWidth="1"/>
    <col min="15" max="17" width="11.42578125" style="1"/>
    <col min="18" max="18" width="1.7109375" style="1" customWidth="1"/>
    <col min="19" max="19" width="11.85546875" style="1" bestFit="1" customWidth="1"/>
    <col min="20" max="20" width="53.42578125" style="1" customWidth="1"/>
    <col min="21" max="21" width="47.7109375" style="1" bestFit="1" customWidth="1"/>
    <col min="22" max="16384" width="11.42578125" style="1"/>
  </cols>
  <sheetData>
    <row r="1" spans="1:22" ht="27.6" customHeight="1" thickBot="1" x14ac:dyDescent="0.3"/>
    <row r="2" spans="1:22" ht="15" customHeight="1" x14ac:dyDescent="0.25">
      <c r="B2" s="125" t="s">
        <v>168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1:22" ht="15.75" customHeight="1" thickBot="1" x14ac:dyDescent="0.3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5" spans="1:22" ht="15.75" x14ac:dyDescent="0.25">
      <c r="B5" s="98" t="s">
        <v>0</v>
      </c>
      <c r="C5" s="99"/>
      <c r="D5" s="100"/>
    </row>
    <row r="6" spans="1:22" ht="15.75" x14ac:dyDescent="0.25">
      <c r="B6" s="95"/>
      <c r="C6" s="96"/>
      <c r="D6" s="97"/>
    </row>
    <row r="7" spans="1:22" ht="15.75" x14ac:dyDescent="0.25">
      <c r="B7" s="92" t="s">
        <v>165</v>
      </c>
      <c r="C7" s="93"/>
      <c r="D7" s="94"/>
    </row>
    <row r="8" spans="1:22" ht="15.75" x14ac:dyDescent="0.25">
      <c r="B8" s="48"/>
      <c r="C8" s="16"/>
      <c r="D8" s="16"/>
    </row>
    <row r="9" spans="1:22" ht="18.75" x14ac:dyDescent="0.25">
      <c r="B9" s="101" t="s">
        <v>1</v>
      </c>
      <c r="C9" s="101"/>
      <c r="D9" s="101"/>
      <c r="F9" s="101" t="s">
        <v>166</v>
      </c>
      <c r="G9" s="101"/>
      <c r="H9" s="101"/>
      <c r="I9" s="101"/>
      <c r="J9" s="101"/>
      <c r="K9" s="101"/>
      <c r="L9" s="101"/>
      <c r="N9" s="101" t="s">
        <v>167</v>
      </c>
      <c r="O9" s="101"/>
      <c r="P9" s="101"/>
      <c r="Q9" s="101"/>
      <c r="S9" s="101" t="s">
        <v>123</v>
      </c>
      <c r="T9" s="101"/>
      <c r="U9" s="101"/>
      <c r="V9" s="101"/>
    </row>
    <row r="10" spans="1:22" ht="18" customHeight="1" x14ac:dyDescent="0.25">
      <c r="V10"/>
    </row>
    <row r="11" spans="1:22" ht="45" x14ac:dyDescent="0.25">
      <c r="B11" s="46" t="s">
        <v>2</v>
      </c>
      <c r="C11" s="29" t="s">
        <v>3</v>
      </c>
      <c r="D11" s="54" t="s">
        <v>164</v>
      </c>
      <c r="F11" s="24" t="s">
        <v>55</v>
      </c>
      <c r="G11" s="43" t="s">
        <v>64</v>
      </c>
      <c r="H11" s="24" t="s">
        <v>56</v>
      </c>
      <c r="I11" s="24" t="s">
        <v>57</v>
      </c>
      <c r="J11" s="24" t="s">
        <v>58</v>
      </c>
      <c r="K11" s="24" t="s">
        <v>59</v>
      </c>
      <c r="L11" s="24" t="s">
        <v>60</v>
      </c>
      <c r="N11" s="42" t="s">
        <v>3</v>
      </c>
      <c r="O11" s="43" t="s">
        <v>71</v>
      </c>
      <c r="P11" s="44" t="s">
        <v>72</v>
      </c>
      <c r="Q11" s="45" t="s">
        <v>73</v>
      </c>
      <c r="S11"/>
      <c r="T11" s="102" t="s">
        <v>124</v>
      </c>
      <c r="U11" s="102"/>
      <c r="V11" s="102"/>
    </row>
    <row r="12" spans="1:22" x14ac:dyDescent="0.25">
      <c r="B12" s="17">
        <v>1</v>
      </c>
      <c r="C12" s="18" t="s">
        <v>4</v>
      </c>
      <c r="D12" s="21">
        <v>0.43243197856031235</v>
      </c>
      <c r="F12" s="36" t="s">
        <v>65</v>
      </c>
      <c r="G12" s="32" t="s">
        <v>61</v>
      </c>
      <c r="H12" s="50">
        <v>1.2089492999999998</v>
      </c>
      <c r="I12" s="50">
        <v>2.0091749999999999</v>
      </c>
      <c r="J12" s="50">
        <v>2.5648554000000003</v>
      </c>
      <c r="K12" s="50">
        <v>3.2525672999999999</v>
      </c>
      <c r="L12" s="50">
        <v>3.8863184999999998</v>
      </c>
      <c r="N12" s="4" t="s">
        <v>74</v>
      </c>
      <c r="O12" s="23" t="s">
        <v>75</v>
      </c>
      <c r="P12" s="35">
        <v>2.9702942025068997</v>
      </c>
      <c r="Q12" s="35">
        <v>12.914839192499999</v>
      </c>
      <c r="S12" s="63" t="s">
        <v>55</v>
      </c>
      <c r="T12" s="64" t="s">
        <v>125</v>
      </c>
      <c r="U12" s="65" t="s">
        <v>126</v>
      </c>
      <c r="V12" s="66" t="s">
        <v>127</v>
      </c>
    </row>
    <row r="13" spans="1:22" x14ac:dyDescent="0.25">
      <c r="B13" s="17">
        <v>4</v>
      </c>
      <c r="C13" s="18" t="s">
        <v>5</v>
      </c>
      <c r="D13" s="21">
        <v>0.75003832825360239</v>
      </c>
      <c r="F13" s="36" t="s">
        <v>65</v>
      </c>
      <c r="G13" s="32" t="s">
        <v>62</v>
      </c>
      <c r="H13" s="50">
        <v>1.2720948000000001</v>
      </c>
      <c r="I13" s="50">
        <v>2.1136520999999999</v>
      </c>
      <c r="J13" s="147">
        <v>2.157</v>
      </c>
      <c r="K13" s="50">
        <v>3.5189265000000001</v>
      </c>
      <c r="L13" s="50">
        <v>4.1159384999999995</v>
      </c>
      <c r="N13" s="4" t="s">
        <v>76</v>
      </c>
      <c r="O13" s="23" t="s">
        <v>75</v>
      </c>
      <c r="P13" s="35">
        <v>3.9681842275183992</v>
      </c>
      <c r="Q13" s="35">
        <v>17.253665021250001</v>
      </c>
      <c r="S13" s="67" t="s">
        <v>128</v>
      </c>
      <c r="T13" s="68" t="s">
        <v>129</v>
      </c>
      <c r="U13" s="69" t="s">
        <v>130</v>
      </c>
      <c r="V13" s="70">
        <v>28.2</v>
      </c>
    </row>
    <row r="14" spans="1:22" x14ac:dyDescent="0.25">
      <c r="B14" s="17">
        <v>6268</v>
      </c>
      <c r="C14" s="18" t="s">
        <v>8</v>
      </c>
      <c r="D14" s="21">
        <v>0.53347796587052021</v>
      </c>
      <c r="F14" s="36" t="s">
        <v>65</v>
      </c>
      <c r="G14" s="56" t="s">
        <v>63</v>
      </c>
      <c r="H14" s="50">
        <v>1.0413267000000002</v>
      </c>
      <c r="I14" s="50">
        <v>1.7313348000000002</v>
      </c>
      <c r="J14" s="50">
        <v>2.2307583000000002</v>
      </c>
      <c r="K14" s="50">
        <v>2.8794347999999998</v>
      </c>
      <c r="L14" s="50">
        <v>3.3673772999999998</v>
      </c>
      <c r="N14" s="4" t="s">
        <v>77</v>
      </c>
      <c r="O14" s="23" t="s">
        <v>75</v>
      </c>
      <c r="P14" s="35">
        <v>3.5074198068077269</v>
      </c>
      <c r="Q14" s="35">
        <v>15.250261319999998</v>
      </c>
      <c r="S14"/>
      <c r="T14"/>
      <c r="U14"/>
      <c r="V14" s="15"/>
    </row>
    <row r="15" spans="1:22" ht="18.75" x14ac:dyDescent="0.25">
      <c r="B15" s="17" t="s">
        <v>9</v>
      </c>
      <c r="C15" s="18" t="s">
        <v>10</v>
      </c>
      <c r="D15" s="21">
        <v>0.93886840033153418</v>
      </c>
      <c r="N15" s="4" t="s">
        <v>78</v>
      </c>
      <c r="O15" s="23" t="s">
        <v>75</v>
      </c>
      <c r="P15" s="35">
        <v>4.6595905905013799</v>
      </c>
      <c r="Q15" s="35">
        <v>20.259899887500001</v>
      </c>
      <c r="S15"/>
      <c r="T15" s="103" t="s">
        <v>131</v>
      </c>
      <c r="U15" s="103"/>
      <c r="V15" s="103"/>
    </row>
    <row r="16" spans="1:22" ht="18.75" x14ac:dyDescent="0.25">
      <c r="A16" s="53"/>
      <c r="B16" s="17"/>
      <c r="C16" s="18" t="s">
        <v>13</v>
      </c>
      <c r="D16" s="21">
        <v>1.6773119168399997</v>
      </c>
      <c r="F16" s="101" t="s">
        <v>100</v>
      </c>
      <c r="G16" s="101"/>
      <c r="H16" s="101"/>
      <c r="I16" s="101"/>
      <c r="J16" s="101"/>
      <c r="K16" s="101"/>
      <c r="L16" s="101"/>
      <c r="N16" s="4" t="s">
        <v>79</v>
      </c>
      <c r="O16" s="23" t="s">
        <v>75</v>
      </c>
      <c r="P16" s="35">
        <v>4.3780411925022999</v>
      </c>
      <c r="Q16" s="35">
        <v>19.035723104999999</v>
      </c>
      <c r="S16" s="63" t="s">
        <v>55</v>
      </c>
      <c r="T16" s="64" t="s">
        <v>125</v>
      </c>
      <c r="U16" s="65" t="s">
        <v>126</v>
      </c>
      <c r="V16" s="66" t="s">
        <v>127</v>
      </c>
    </row>
    <row r="17" spans="1:22" ht="14.25" customHeight="1" x14ac:dyDescent="0.25">
      <c r="B17" s="30">
        <v>1341</v>
      </c>
      <c r="C17" s="31" t="s">
        <v>14</v>
      </c>
      <c r="D17" s="146">
        <v>0.72799999999999998</v>
      </c>
      <c r="F17"/>
      <c r="G17"/>
      <c r="H17"/>
      <c r="I17"/>
      <c r="N17" s="4" t="s">
        <v>80</v>
      </c>
      <c r="O17" s="23" t="s">
        <v>75</v>
      </c>
      <c r="P17" s="35">
        <v>6.0860382785188589</v>
      </c>
      <c r="Q17" s="35">
        <v>26.462094434999994</v>
      </c>
      <c r="S17" s="91">
        <v>618517</v>
      </c>
      <c r="T17" s="68" t="s">
        <v>132</v>
      </c>
      <c r="U17" s="71" t="s">
        <v>133</v>
      </c>
      <c r="V17" s="70">
        <v>49.5</v>
      </c>
    </row>
    <row r="18" spans="1:22" ht="45" customHeight="1" x14ac:dyDescent="0.25">
      <c r="B18" s="17">
        <v>3244</v>
      </c>
      <c r="C18" s="18" t="s">
        <v>18</v>
      </c>
      <c r="D18" s="21">
        <v>0.6142905542812499</v>
      </c>
      <c r="F18" s="104" t="s">
        <v>101</v>
      </c>
      <c r="G18" s="105"/>
      <c r="H18" s="55" t="s">
        <v>102</v>
      </c>
      <c r="I18" s="119" t="s">
        <v>103</v>
      </c>
      <c r="J18" s="120"/>
      <c r="K18" s="131" t="s">
        <v>104</v>
      </c>
      <c r="L18" s="132"/>
      <c r="N18" s="4" t="s">
        <v>81</v>
      </c>
      <c r="O18" s="23" t="s">
        <v>75</v>
      </c>
      <c r="P18" s="35">
        <v>5.4611232862810493</v>
      </c>
      <c r="Q18" s="35">
        <v>23.744964048749996</v>
      </c>
      <c r="S18" s="72"/>
      <c r="T18" s="72"/>
      <c r="U18" s="90" t="s">
        <v>134</v>
      </c>
      <c r="V18" s="73">
        <v>42</v>
      </c>
    </row>
    <row r="19" spans="1:22" x14ac:dyDescent="0.25">
      <c r="B19" s="17">
        <v>421</v>
      </c>
      <c r="C19" s="18" t="s">
        <v>20</v>
      </c>
      <c r="D19" s="146">
        <v>0.28799999999999998</v>
      </c>
      <c r="F19" s="106" t="s">
        <v>105</v>
      </c>
      <c r="G19" s="107"/>
      <c r="H19" s="23">
        <v>603288</v>
      </c>
      <c r="I19" s="121" t="s">
        <v>106</v>
      </c>
      <c r="J19" s="121"/>
      <c r="K19" s="133">
        <v>2.2789999999999999</v>
      </c>
      <c r="L19" s="133"/>
      <c r="N19" s="4" t="s">
        <v>82</v>
      </c>
      <c r="O19" s="23" t="s">
        <v>75</v>
      </c>
      <c r="P19" s="35">
        <v>7.7519587939857395</v>
      </c>
      <c r="Q19" s="35">
        <v>33.705516836249998</v>
      </c>
      <c r="S19" s="74"/>
      <c r="T19" s="75"/>
      <c r="U19" s="75"/>
      <c r="V19" s="76"/>
    </row>
    <row r="20" spans="1:22" ht="18.75" x14ac:dyDescent="0.25">
      <c r="B20" s="17">
        <v>1967</v>
      </c>
      <c r="C20" s="18" t="s">
        <v>22</v>
      </c>
      <c r="D20" s="21">
        <v>0.77706716147353094</v>
      </c>
      <c r="F20" s="106" t="s">
        <v>105</v>
      </c>
      <c r="G20" s="107"/>
      <c r="H20" s="23">
        <v>58559</v>
      </c>
      <c r="I20" s="121" t="s">
        <v>107</v>
      </c>
      <c r="J20" s="121"/>
      <c r="K20" s="133">
        <v>2.8928577442050543</v>
      </c>
      <c r="L20" s="133"/>
      <c r="N20" s="4" t="s">
        <v>83</v>
      </c>
      <c r="O20" s="23" t="s">
        <v>84</v>
      </c>
      <c r="P20" s="35">
        <v>0.85670520931505845</v>
      </c>
      <c r="Q20" s="35">
        <v>3.7249542501018742</v>
      </c>
      <c r="S20"/>
      <c r="T20" s="102" t="s">
        <v>135</v>
      </c>
      <c r="U20" s="102"/>
      <c r="V20" s="102"/>
    </row>
    <row r="21" spans="1:22" x14ac:dyDescent="0.25">
      <c r="B21" s="17">
        <v>434</v>
      </c>
      <c r="C21" s="18" t="s">
        <v>23</v>
      </c>
      <c r="D21" s="21">
        <v>1.4233878382499998</v>
      </c>
      <c r="F21" s="106" t="s">
        <v>105</v>
      </c>
      <c r="G21" s="107"/>
      <c r="H21" s="23">
        <v>35029</v>
      </c>
      <c r="I21" s="121" t="s">
        <v>108</v>
      </c>
      <c r="J21" s="121"/>
      <c r="K21" s="133">
        <v>3.3466614308203275</v>
      </c>
      <c r="L21" s="133"/>
      <c r="S21" s="63" t="s">
        <v>55</v>
      </c>
      <c r="T21" s="64" t="s">
        <v>125</v>
      </c>
      <c r="U21" s="65" t="s">
        <v>126</v>
      </c>
      <c r="V21" s="66" t="s">
        <v>127</v>
      </c>
    </row>
    <row r="22" spans="1:22" ht="18.75" x14ac:dyDescent="0.25">
      <c r="B22" s="17">
        <v>446</v>
      </c>
      <c r="C22" s="18" t="s">
        <v>24</v>
      </c>
      <c r="D22" s="21">
        <v>0.26207998700624996</v>
      </c>
      <c r="F22" s="106" t="s">
        <v>105</v>
      </c>
      <c r="G22" s="107"/>
      <c r="H22" s="23">
        <v>58560</v>
      </c>
      <c r="I22" s="121" t="s">
        <v>109</v>
      </c>
      <c r="J22" s="121"/>
      <c r="K22" s="133">
        <v>3.8004651174356003</v>
      </c>
      <c r="L22" s="133"/>
      <c r="N22" s="101" t="s">
        <v>85</v>
      </c>
      <c r="O22" s="101"/>
      <c r="P22" s="101"/>
      <c r="Q22" s="101"/>
      <c r="S22" s="49">
        <v>64034</v>
      </c>
      <c r="T22" s="68" t="s">
        <v>136</v>
      </c>
      <c r="U22" s="69" t="s">
        <v>137</v>
      </c>
      <c r="V22" s="77">
        <v>50.050337489989708</v>
      </c>
    </row>
    <row r="23" spans="1:22" x14ac:dyDescent="0.25">
      <c r="B23" s="17" t="s">
        <v>25</v>
      </c>
      <c r="C23" s="18" t="s">
        <v>26</v>
      </c>
      <c r="D23" s="21">
        <v>0.29746078525209363</v>
      </c>
      <c r="F23" s="106" t="s">
        <v>110</v>
      </c>
      <c r="G23" s="107"/>
      <c r="H23" s="23">
        <v>64007</v>
      </c>
      <c r="I23" s="121" t="s">
        <v>111</v>
      </c>
      <c r="J23" s="121"/>
      <c r="K23" s="133">
        <v>7.2597329221058713</v>
      </c>
      <c r="L23" s="133"/>
      <c r="S23"/>
      <c r="T23" s="78"/>
      <c r="U23" s="78"/>
      <c r="V23" s="79"/>
    </row>
    <row r="24" spans="1:22" ht="18.75" x14ac:dyDescent="0.25">
      <c r="B24" s="17">
        <v>1387</v>
      </c>
      <c r="C24" s="18" t="s">
        <v>27</v>
      </c>
      <c r="D24" s="21">
        <v>0.20966398960499996</v>
      </c>
      <c r="F24" s="106" t="s">
        <v>110</v>
      </c>
      <c r="G24" s="107"/>
      <c r="H24" s="23">
        <v>64008</v>
      </c>
      <c r="I24" s="121" t="s">
        <v>112</v>
      </c>
      <c r="J24" s="121"/>
      <c r="K24" s="133">
        <v>9.5861806058457084</v>
      </c>
      <c r="L24" s="133"/>
      <c r="N24" s="111" t="s">
        <v>86</v>
      </c>
      <c r="O24" s="112"/>
      <c r="P24" s="112"/>
      <c r="Q24" s="113"/>
      <c r="S24"/>
      <c r="T24" s="102" t="s">
        <v>138</v>
      </c>
      <c r="U24" s="102"/>
      <c r="V24" s="102"/>
    </row>
    <row r="25" spans="1:22" ht="45" x14ac:dyDescent="0.25">
      <c r="B25" s="17">
        <v>1056</v>
      </c>
      <c r="C25" s="18" t="s">
        <v>28</v>
      </c>
      <c r="D25" s="21">
        <v>0.31187518453743746</v>
      </c>
      <c r="F25" s="106" t="s">
        <v>113</v>
      </c>
      <c r="G25" s="107"/>
      <c r="H25" s="23">
        <v>58564</v>
      </c>
      <c r="I25" s="121" t="s">
        <v>114</v>
      </c>
      <c r="J25" s="121"/>
      <c r="K25" s="133">
        <v>17.015949152464994</v>
      </c>
      <c r="L25" s="133"/>
      <c r="N25" s="42" t="s">
        <v>3</v>
      </c>
      <c r="O25" s="43" t="s">
        <v>87</v>
      </c>
      <c r="P25" s="43" t="s">
        <v>88</v>
      </c>
      <c r="Q25" s="43" t="s">
        <v>89</v>
      </c>
      <c r="S25" s="63" t="s">
        <v>55</v>
      </c>
      <c r="T25" s="64" t="s">
        <v>125</v>
      </c>
      <c r="U25" s="65" t="s">
        <v>126</v>
      </c>
      <c r="V25" s="66" t="s">
        <v>127</v>
      </c>
    </row>
    <row r="26" spans="1:22" x14ac:dyDescent="0.25">
      <c r="B26" s="17" t="s">
        <v>30</v>
      </c>
      <c r="C26" s="18" t="s">
        <v>31</v>
      </c>
      <c r="D26" s="21">
        <v>0.11531519428274996</v>
      </c>
      <c r="F26" s="106" t="s">
        <v>115</v>
      </c>
      <c r="G26" s="107"/>
      <c r="H26" s="23">
        <v>59004</v>
      </c>
      <c r="I26" s="121" t="s">
        <v>116</v>
      </c>
      <c r="J26" s="121"/>
      <c r="K26" s="133">
        <v>8.5085376081017472</v>
      </c>
      <c r="L26" s="133"/>
      <c r="N26" s="4" t="s">
        <v>90</v>
      </c>
      <c r="O26" s="9">
        <f>0.85*1.5</f>
        <v>1.2749999999999999</v>
      </c>
      <c r="P26" s="35">
        <v>21.661249999999999</v>
      </c>
      <c r="Q26" s="35">
        <v>15.447749999999999</v>
      </c>
      <c r="S26" s="49">
        <v>614954</v>
      </c>
      <c r="T26" s="68" t="s">
        <v>139</v>
      </c>
      <c r="U26" s="71" t="s">
        <v>140</v>
      </c>
      <c r="V26" s="70">
        <v>120.12355565724745</v>
      </c>
    </row>
    <row r="27" spans="1:22" ht="17.25" x14ac:dyDescent="0.25">
      <c r="A27" s="57"/>
      <c r="B27" s="17">
        <v>449</v>
      </c>
      <c r="C27" s="18" t="s">
        <v>32</v>
      </c>
      <c r="D27" s="21">
        <v>0.26207998700624996</v>
      </c>
      <c r="F27" s="106" t="s">
        <v>117</v>
      </c>
      <c r="G27" s="107"/>
      <c r="H27" s="23">
        <v>59001</v>
      </c>
      <c r="I27" s="121" t="s">
        <v>118</v>
      </c>
      <c r="J27" s="121"/>
      <c r="K27" s="133">
        <v>0.6125786737436939</v>
      </c>
      <c r="L27" s="133"/>
      <c r="N27" s="4" t="s">
        <v>91</v>
      </c>
      <c r="O27" s="9">
        <f>0.85*1.5</f>
        <v>1.2749999999999999</v>
      </c>
      <c r="P27" s="35">
        <v>24.003063707613759</v>
      </c>
      <c r="Q27" s="35">
        <v>16.246620187477376</v>
      </c>
      <c r="S27"/>
      <c r="T27"/>
      <c r="U27" s="80" t="s">
        <v>134</v>
      </c>
      <c r="V27" s="81">
        <v>59.94737444228349</v>
      </c>
    </row>
    <row r="28" spans="1:22" ht="60" x14ac:dyDescent="0.25">
      <c r="B28" s="19" t="s">
        <v>33</v>
      </c>
      <c r="C28" s="20" t="s">
        <v>169</v>
      </c>
      <c r="D28" s="21">
        <v>0.8543807576403748</v>
      </c>
      <c r="F28" s="106" t="s">
        <v>117</v>
      </c>
      <c r="G28" s="107"/>
      <c r="H28" s="23">
        <v>59002</v>
      </c>
      <c r="I28" s="115" t="s">
        <v>119</v>
      </c>
      <c r="J28" s="116"/>
      <c r="K28" s="133">
        <v>2.4728359697447644</v>
      </c>
      <c r="L28" s="133"/>
      <c r="N28" s="4" t="s">
        <v>92</v>
      </c>
      <c r="O28" s="9">
        <f>1.15*1.8</f>
        <v>2.0699999999999998</v>
      </c>
      <c r="P28" s="35">
        <v>25.8483049713975</v>
      </c>
      <c r="Q28" s="35">
        <v>18.46274690751634</v>
      </c>
      <c r="S28"/>
      <c r="T28"/>
      <c r="U28" s="82" t="s">
        <v>141</v>
      </c>
      <c r="V28" s="83"/>
    </row>
    <row r="29" spans="1:22" x14ac:dyDescent="0.25">
      <c r="B29" s="17">
        <v>4854</v>
      </c>
      <c r="C29" s="18" t="s">
        <v>35</v>
      </c>
      <c r="D29" s="21">
        <v>1.9305564012443077</v>
      </c>
      <c r="F29" s="22"/>
      <c r="G29" s="22"/>
      <c r="H29" s="22"/>
      <c r="I29" s="22"/>
      <c r="N29" s="4" t="s">
        <v>93</v>
      </c>
      <c r="O29" s="9">
        <f>1.15*2.4</f>
        <v>2.76</v>
      </c>
      <c r="P29" s="35">
        <v>29.542232255524624</v>
      </c>
      <c r="Q29" s="35">
        <v>20.310284675673177</v>
      </c>
      <c r="S29"/>
      <c r="T29" s="84"/>
      <c r="U29" s="84"/>
      <c r="V29" s="83"/>
    </row>
    <row r="30" spans="1:22" ht="60" customHeight="1" x14ac:dyDescent="0.25">
      <c r="B30" s="17">
        <v>1228</v>
      </c>
      <c r="C30" s="18" t="s">
        <v>36</v>
      </c>
      <c r="D30" s="21">
        <v>0.27518398635656244</v>
      </c>
      <c r="F30" s="117" t="s">
        <v>120</v>
      </c>
      <c r="G30" s="117"/>
      <c r="H30" s="117"/>
      <c r="I30" s="117"/>
      <c r="J30" s="117"/>
      <c r="K30" s="117"/>
      <c r="L30" s="117"/>
      <c r="N30" s="4" t="s">
        <v>94</v>
      </c>
      <c r="O30" s="9">
        <f>0.85*3</f>
        <v>2.5499999999999998</v>
      </c>
      <c r="P30" s="35">
        <v>28.21025971912815</v>
      </c>
      <c r="Q30" s="34"/>
      <c r="S30"/>
      <c r="T30" s="102" t="s">
        <v>142</v>
      </c>
      <c r="U30" s="102"/>
      <c r="V30" s="102"/>
    </row>
    <row r="31" spans="1:22" ht="30.75" customHeight="1" thickBot="1" x14ac:dyDescent="0.3">
      <c r="B31" s="19" t="s">
        <v>37</v>
      </c>
      <c r="C31" s="18" t="s">
        <v>38</v>
      </c>
      <c r="D31" s="146" t="s">
        <v>170</v>
      </c>
      <c r="F31" s="117"/>
      <c r="G31" s="117"/>
      <c r="H31" s="117"/>
      <c r="I31" s="117"/>
      <c r="J31" s="117"/>
      <c r="K31" s="117"/>
      <c r="L31" s="117"/>
      <c r="N31" s="4" t="s">
        <v>95</v>
      </c>
      <c r="O31" s="8"/>
      <c r="P31" s="35">
        <v>15.679383607322324</v>
      </c>
      <c r="Q31" s="35">
        <v>12.16917667304299</v>
      </c>
      <c r="S31" s="63" t="s">
        <v>55</v>
      </c>
      <c r="T31" s="63" t="s">
        <v>125</v>
      </c>
      <c r="U31" s="85"/>
      <c r="V31" s="66" t="s">
        <v>127</v>
      </c>
    </row>
    <row r="32" spans="1:22" x14ac:dyDescent="0.25">
      <c r="B32" s="17">
        <v>856</v>
      </c>
      <c r="C32" s="18" t="s">
        <v>39</v>
      </c>
      <c r="D32" s="21">
        <v>0.55592629611754696</v>
      </c>
      <c r="F32"/>
      <c r="G32"/>
      <c r="H32"/>
      <c r="I32"/>
      <c r="N32"/>
      <c r="O32"/>
      <c r="P32"/>
      <c r="Q32"/>
      <c r="S32" s="86">
        <v>615569</v>
      </c>
      <c r="T32" s="134" t="s">
        <v>143</v>
      </c>
      <c r="U32" s="135"/>
      <c r="V32" s="87">
        <v>2.74</v>
      </c>
    </row>
    <row r="33" spans="1:22" ht="30" customHeight="1" x14ac:dyDescent="0.25">
      <c r="B33" s="17">
        <v>1096</v>
      </c>
      <c r="C33" s="18" t="s">
        <v>41</v>
      </c>
      <c r="D33" s="21">
        <v>0.74871783823907168</v>
      </c>
      <c r="F33" s="118" t="s">
        <v>121</v>
      </c>
      <c r="G33" s="118"/>
      <c r="H33" s="118"/>
      <c r="I33" s="118"/>
      <c r="J33" s="118"/>
      <c r="K33" s="118"/>
      <c r="L33" s="118"/>
      <c r="N33" s="114" t="s">
        <v>96</v>
      </c>
      <c r="O33" s="114"/>
      <c r="P33" s="114"/>
      <c r="Q33" s="114"/>
      <c r="S33" s="88">
        <v>616336</v>
      </c>
      <c r="T33" s="122" t="s">
        <v>144</v>
      </c>
      <c r="U33" s="123"/>
      <c r="V33" s="89">
        <v>4.58</v>
      </c>
    </row>
    <row r="34" spans="1:22" x14ac:dyDescent="0.25">
      <c r="B34" s="17">
        <v>1351</v>
      </c>
      <c r="C34" s="18" t="s">
        <v>42</v>
      </c>
      <c r="D34" s="21">
        <v>0.74871783823907168</v>
      </c>
      <c r="F34" s="118"/>
      <c r="G34" s="118"/>
      <c r="H34" s="118"/>
      <c r="I34" s="118"/>
      <c r="J34" s="118"/>
      <c r="K34" s="118"/>
      <c r="L34" s="118"/>
      <c r="N34" s="13" t="s">
        <v>97</v>
      </c>
      <c r="O34" s="14"/>
      <c r="P34" s="35">
        <v>41.318619168841863</v>
      </c>
      <c r="Q34" s="35">
        <v>27.966213569975622</v>
      </c>
      <c r="S34" s="88">
        <v>612454</v>
      </c>
      <c r="T34" s="122" t="s">
        <v>145</v>
      </c>
      <c r="U34" s="123"/>
      <c r="V34" s="89">
        <v>5.95</v>
      </c>
    </row>
    <row r="35" spans="1:22" x14ac:dyDescent="0.25">
      <c r="B35" s="17">
        <v>1121</v>
      </c>
      <c r="C35" s="18" t="s">
        <v>43</v>
      </c>
      <c r="D35" s="21">
        <v>0.74871783823907168</v>
      </c>
      <c r="F35" s="118"/>
      <c r="G35" s="118"/>
      <c r="H35" s="118"/>
      <c r="I35" s="118"/>
      <c r="J35" s="118"/>
      <c r="K35" s="118"/>
      <c r="L35" s="118"/>
      <c r="N35" s="11"/>
      <c r="O35" s="10"/>
      <c r="P35" s="12"/>
      <c r="Q35" s="12"/>
      <c r="S35" s="37">
        <v>601160</v>
      </c>
      <c r="T35" s="124" t="s">
        <v>146</v>
      </c>
      <c r="U35" s="124"/>
      <c r="V35" s="89">
        <v>2.5</v>
      </c>
    </row>
    <row r="36" spans="1:22" x14ac:dyDescent="0.25">
      <c r="B36" s="17">
        <v>5337</v>
      </c>
      <c r="C36" s="18" t="s">
        <v>44</v>
      </c>
      <c r="D36" s="21">
        <v>0.35917328395242937</v>
      </c>
      <c r="F36" s="118"/>
      <c r="G36" s="118"/>
      <c r="H36" s="118"/>
      <c r="I36" s="118"/>
      <c r="J36" s="118"/>
      <c r="K36" s="118"/>
      <c r="L36" s="118"/>
      <c r="N36" s="110" t="s">
        <v>98</v>
      </c>
      <c r="O36" s="110"/>
      <c r="P36" s="110"/>
      <c r="Q36" s="110"/>
      <c r="S36" s="37">
        <v>601159</v>
      </c>
      <c r="T36" s="124" t="s">
        <v>147</v>
      </c>
      <c r="U36" s="124"/>
      <c r="V36" s="89">
        <v>2.9</v>
      </c>
    </row>
    <row r="37" spans="1:22" x14ac:dyDescent="0.25">
      <c r="B37" s="17" t="s">
        <v>45</v>
      </c>
      <c r="C37" s="18" t="s">
        <v>46</v>
      </c>
      <c r="D37" s="21">
        <v>0.31842718421259364</v>
      </c>
      <c r="F37"/>
      <c r="G37"/>
      <c r="H37"/>
      <c r="I37"/>
      <c r="N37" s="13" t="s">
        <v>97</v>
      </c>
      <c r="O37" s="14"/>
      <c r="P37" s="35">
        <v>45.909576854268735</v>
      </c>
      <c r="Q37" s="35">
        <v>31.073570633306243</v>
      </c>
    </row>
    <row r="38" spans="1:22" ht="15" customHeight="1" x14ac:dyDescent="0.25">
      <c r="B38" s="17" t="s">
        <v>47</v>
      </c>
      <c r="C38" s="18" t="s">
        <v>48</v>
      </c>
      <c r="D38" s="21">
        <v>0.31842718421259364</v>
      </c>
      <c r="F38" s="108" t="s">
        <v>122</v>
      </c>
      <c r="G38" s="109"/>
      <c r="H38" s="109"/>
      <c r="I38" s="109"/>
      <c r="J38" s="109"/>
      <c r="K38" s="109"/>
      <c r="L38" s="109"/>
      <c r="N38"/>
      <c r="O38"/>
      <c r="P38"/>
      <c r="Q38"/>
    </row>
    <row r="39" spans="1:22" x14ac:dyDescent="0.25">
      <c r="B39" s="7">
        <v>1718</v>
      </c>
      <c r="C39" s="4" t="s">
        <v>50</v>
      </c>
      <c r="D39" s="21">
        <v>0.4545490359374999</v>
      </c>
      <c r="N39" s="110" t="s">
        <v>99</v>
      </c>
      <c r="O39" s="110"/>
      <c r="P39" s="110"/>
      <c r="Q39" s="110"/>
    </row>
    <row r="40" spans="1:22" x14ac:dyDescent="0.25">
      <c r="B40" s="7">
        <v>1141</v>
      </c>
      <c r="C40" s="4" t="s">
        <v>51</v>
      </c>
      <c r="D40" s="21">
        <v>0.22712428249933031</v>
      </c>
      <c r="N40" s="13" t="s">
        <v>97</v>
      </c>
      <c r="O40" s="14"/>
      <c r="P40" s="35">
        <v>56.62181145359812</v>
      </c>
      <c r="Q40" s="35">
        <v>38.324070447744369</v>
      </c>
    </row>
    <row r="41" spans="1:22" x14ac:dyDescent="0.25">
      <c r="B41" s="7">
        <v>2847</v>
      </c>
      <c r="C41" s="4" t="s">
        <v>52</v>
      </c>
      <c r="D41" s="21">
        <v>0.34156113271874988</v>
      </c>
    </row>
    <row r="43" spans="1:22" x14ac:dyDescent="0.25">
      <c r="B43" s="59" t="s">
        <v>53</v>
      </c>
      <c r="C43" s="60" t="s">
        <v>54</v>
      </c>
      <c r="D43" s="61">
        <v>0.89009999999999989</v>
      </c>
    </row>
    <row r="45" spans="1:22" x14ac:dyDescent="0.25">
      <c r="A45" s="52"/>
    </row>
    <row r="46" spans="1:22" ht="14.1" customHeight="1" x14ac:dyDescent="0.25"/>
    <row r="48" spans="1:22" s="62" customFormat="1" x14ac:dyDescent="0.25">
      <c r="A48" s="1"/>
      <c r="B48" s="47"/>
      <c r="C48" s="1"/>
      <c r="D48" s="1"/>
    </row>
  </sheetData>
  <autoFilter ref="B11:E11" xr:uid="{6CABB372-25BB-4A9D-9343-05184CC00424}"/>
  <sortState xmlns:xlrd2="http://schemas.microsoft.com/office/spreadsheetml/2017/richdata2" ref="B25:D31">
    <sortCondition ref="C25:C31"/>
  </sortState>
  <mergeCells count="60">
    <mergeCell ref="K25:L25"/>
    <mergeCell ref="K26:L26"/>
    <mergeCell ref="K27:L27"/>
    <mergeCell ref="K28:L28"/>
    <mergeCell ref="K21:L21"/>
    <mergeCell ref="K22:L22"/>
    <mergeCell ref="K23:L23"/>
    <mergeCell ref="T20:V20"/>
    <mergeCell ref="T24:V24"/>
    <mergeCell ref="K24:L24"/>
    <mergeCell ref="B2:V3"/>
    <mergeCell ref="F16:L16"/>
    <mergeCell ref="K18:L18"/>
    <mergeCell ref="K19:L19"/>
    <mergeCell ref="K20:L20"/>
    <mergeCell ref="I26:J26"/>
    <mergeCell ref="I27:J27"/>
    <mergeCell ref="T34:U34"/>
    <mergeCell ref="T35:U35"/>
    <mergeCell ref="T36:U36"/>
    <mergeCell ref="T30:V30"/>
    <mergeCell ref="T32:U32"/>
    <mergeCell ref="T33:U33"/>
    <mergeCell ref="I21:J21"/>
    <mergeCell ref="I22:J22"/>
    <mergeCell ref="I23:J23"/>
    <mergeCell ref="I24:J24"/>
    <mergeCell ref="I25:J25"/>
    <mergeCell ref="N36:Q36"/>
    <mergeCell ref="N39:Q39"/>
    <mergeCell ref="N22:Q22"/>
    <mergeCell ref="N24:Q24"/>
    <mergeCell ref="N33:Q33"/>
    <mergeCell ref="F19:G19"/>
    <mergeCell ref="F20:G20"/>
    <mergeCell ref="F21:G21"/>
    <mergeCell ref="F22:G22"/>
    <mergeCell ref="F38:L38"/>
    <mergeCell ref="F23:G23"/>
    <mergeCell ref="F24:G24"/>
    <mergeCell ref="F25:G25"/>
    <mergeCell ref="F26:G26"/>
    <mergeCell ref="F27:G27"/>
    <mergeCell ref="F28:G28"/>
    <mergeCell ref="I28:J28"/>
    <mergeCell ref="F30:L31"/>
    <mergeCell ref="F33:L36"/>
    <mergeCell ref="I19:J19"/>
    <mergeCell ref="I20:J20"/>
    <mergeCell ref="N9:Q9"/>
    <mergeCell ref="S9:V9"/>
    <mergeCell ref="T11:V11"/>
    <mergeCell ref="T15:V15"/>
    <mergeCell ref="F18:G18"/>
    <mergeCell ref="I18:J18"/>
    <mergeCell ref="B7:D7"/>
    <mergeCell ref="B6:D6"/>
    <mergeCell ref="B5:D5"/>
    <mergeCell ref="B9:D9"/>
    <mergeCell ref="F9:L9"/>
  </mergeCells>
  <phoneticPr fontId="17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7" orientation="landscape" r:id="rId1"/>
  <headerFooter>
    <oddHeader>&amp;R&amp;G</oddHeader>
    <oddFooter>&amp;L&amp;G&amp;C&amp;K01+023Elis - Confidentiel&amp;R&amp;K01+023&amp;P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E52"/>
  <sheetViews>
    <sheetView showGridLines="0" zoomScaleNormal="100" zoomScaleSheetLayoutView="100" workbookViewId="0">
      <selection activeCell="G19" sqref="G19"/>
    </sheetView>
  </sheetViews>
  <sheetFormatPr baseColWidth="10" defaultColWidth="11.42578125" defaultRowHeight="15" x14ac:dyDescent="0.25"/>
  <cols>
    <col min="1" max="1" width="1" style="1" customWidth="1"/>
    <col min="2" max="2" width="25.5703125" style="1" customWidth="1"/>
    <col min="3" max="3" width="38.5703125" style="1" bestFit="1" customWidth="1"/>
    <col min="4" max="4" width="11" style="1" bestFit="1" customWidth="1"/>
    <col min="5" max="5" width="10.5703125" style="1" customWidth="1"/>
    <col min="6" max="16384" width="11.42578125" style="1"/>
  </cols>
  <sheetData>
    <row r="1" spans="2:5" ht="25.5" customHeight="1" thickBot="1" x14ac:dyDescent="0.3"/>
    <row r="2" spans="2:5" ht="15" customHeight="1" x14ac:dyDescent="0.25">
      <c r="B2" s="136" t="s">
        <v>168</v>
      </c>
      <c r="C2" s="137"/>
      <c r="D2" s="138"/>
    </row>
    <row r="3" spans="2:5" ht="15.75" customHeight="1" thickBot="1" x14ac:dyDescent="0.3">
      <c r="B3" s="139"/>
      <c r="C3" s="140"/>
      <c r="D3" s="141"/>
    </row>
    <row r="5" spans="2:5" ht="15.75" x14ac:dyDescent="0.25">
      <c r="B5" s="98" t="s">
        <v>0</v>
      </c>
      <c r="C5" s="99"/>
      <c r="D5" s="100"/>
    </row>
    <row r="6" spans="2:5" ht="15.75" x14ac:dyDescent="0.25">
      <c r="B6" s="95"/>
      <c r="C6" s="96"/>
      <c r="D6" s="97"/>
    </row>
    <row r="7" spans="2:5" ht="15.75" x14ac:dyDescent="0.25">
      <c r="B7" s="92" t="s">
        <v>165</v>
      </c>
      <c r="C7" s="93"/>
      <c r="D7" s="94"/>
    </row>
    <row r="8" spans="2:5" s="6" customFormat="1" ht="15.75" x14ac:dyDescent="0.25">
      <c r="B8" s="5"/>
      <c r="C8" s="5"/>
      <c r="D8" s="5"/>
      <c r="E8" s="1"/>
    </row>
    <row r="9" spans="2:5" ht="18.75" x14ac:dyDescent="0.25">
      <c r="B9" s="101" t="s">
        <v>148</v>
      </c>
      <c r="C9" s="101"/>
      <c r="D9" s="101"/>
    </row>
    <row r="10" spans="2:5" ht="5.25" customHeight="1" x14ac:dyDescent="0.25"/>
    <row r="11" spans="2:5" ht="15.75" x14ac:dyDescent="0.25">
      <c r="B11" s="28" t="s">
        <v>2</v>
      </c>
      <c r="C11" s="29" t="s">
        <v>3</v>
      </c>
      <c r="D11" s="27" t="s">
        <v>127</v>
      </c>
    </row>
    <row r="12" spans="2:5" x14ac:dyDescent="0.25">
      <c r="B12" s="38">
        <v>1</v>
      </c>
      <c r="C12" s="4" t="s">
        <v>4</v>
      </c>
      <c r="D12" s="51">
        <v>3.8397553118188101</v>
      </c>
    </row>
    <row r="13" spans="2:5" x14ac:dyDescent="0.25">
      <c r="B13" s="38">
        <v>4</v>
      </c>
      <c r="C13" s="4" t="s">
        <v>5</v>
      </c>
      <c r="D13" s="51">
        <v>6.1454457024085736</v>
      </c>
    </row>
    <row r="14" spans="2:5" x14ac:dyDescent="0.25">
      <c r="B14" s="38" t="s">
        <v>6</v>
      </c>
      <c r="C14" s="4" t="s">
        <v>7</v>
      </c>
      <c r="D14" s="51">
        <v>6.7815774137565459</v>
      </c>
    </row>
    <row r="15" spans="2:5" x14ac:dyDescent="0.25">
      <c r="B15" s="38">
        <v>6268</v>
      </c>
      <c r="C15" s="4" t="s">
        <v>8</v>
      </c>
      <c r="D15" s="51">
        <v>4.2232715421260716</v>
      </c>
    </row>
    <row r="16" spans="2:5" x14ac:dyDescent="0.25">
      <c r="B16" s="38" t="s">
        <v>9</v>
      </c>
      <c r="C16" s="4" t="s">
        <v>10</v>
      </c>
      <c r="D16" s="51">
        <v>3.9488392695409353</v>
      </c>
    </row>
    <row r="17" spans="2:4" x14ac:dyDescent="0.25">
      <c r="B17" s="38">
        <v>40121</v>
      </c>
      <c r="C17" s="4" t="s">
        <v>11</v>
      </c>
      <c r="D17" s="51">
        <v>35.746238819447186</v>
      </c>
    </row>
    <row r="18" spans="2:4" ht="30" x14ac:dyDescent="0.25">
      <c r="B18" s="39" t="s">
        <v>149</v>
      </c>
      <c r="C18" s="4" t="s">
        <v>150</v>
      </c>
      <c r="D18" s="51">
        <v>52.777115250337317</v>
      </c>
    </row>
    <row r="19" spans="2:4" x14ac:dyDescent="0.25">
      <c r="B19" s="39">
        <v>5570</v>
      </c>
      <c r="C19" s="4" t="s">
        <v>151</v>
      </c>
      <c r="D19" s="51">
        <v>15.611636728315949</v>
      </c>
    </row>
    <row r="20" spans="2:4" x14ac:dyDescent="0.25">
      <c r="B20" s="38">
        <v>61866</v>
      </c>
      <c r="C20" s="4" t="s">
        <v>12</v>
      </c>
      <c r="D20" s="51">
        <v>52.777115250337317</v>
      </c>
    </row>
    <row r="21" spans="2:4" x14ac:dyDescent="0.25">
      <c r="B21" s="38" t="s">
        <v>152</v>
      </c>
      <c r="C21" s="4" t="s">
        <v>153</v>
      </c>
      <c r="D21" s="51">
        <v>14.331335540314164</v>
      </c>
    </row>
    <row r="22" spans="2:4" x14ac:dyDescent="0.25">
      <c r="B22" s="38">
        <v>40130</v>
      </c>
      <c r="C22" s="4" t="s">
        <v>154</v>
      </c>
      <c r="D22" s="51">
        <v>14.331335540314164</v>
      </c>
    </row>
    <row r="23" spans="2:4" x14ac:dyDescent="0.25">
      <c r="B23" s="38">
        <v>1341</v>
      </c>
      <c r="C23" s="4" t="s">
        <v>14</v>
      </c>
      <c r="D23" s="51">
        <v>6.2706051907423808</v>
      </c>
    </row>
    <row r="24" spans="2:4" x14ac:dyDescent="0.25">
      <c r="B24" s="38" t="s">
        <v>16</v>
      </c>
      <c r="C24" s="4" t="s">
        <v>17</v>
      </c>
      <c r="D24" s="51">
        <v>6.2706051907423808</v>
      </c>
    </row>
    <row r="25" spans="2:4" x14ac:dyDescent="0.25">
      <c r="B25" s="38">
        <v>1967</v>
      </c>
      <c r="C25" s="4" t="s">
        <v>22</v>
      </c>
      <c r="D25" s="51">
        <v>6.9090334064634513</v>
      </c>
    </row>
    <row r="26" spans="2:4" x14ac:dyDescent="0.25">
      <c r="B26" s="38">
        <v>2051</v>
      </c>
      <c r="C26" s="4" t="s">
        <v>15</v>
      </c>
      <c r="D26" s="51">
        <v>8.4465430842521432</v>
      </c>
    </row>
    <row r="27" spans="2:4" x14ac:dyDescent="0.25">
      <c r="B27" s="38" t="s">
        <v>29</v>
      </c>
      <c r="C27" s="4" t="s">
        <v>155</v>
      </c>
      <c r="D27" s="51">
        <v>18.53393854308236</v>
      </c>
    </row>
    <row r="28" spans="2:4" x14ac:dyDescent="0.25">
      <c r="B28" s="38">
        <v>61867</v>
      </c>
      <c r="C28" s="4" t="s">
        <v>156</v>
      </c>
      <c r="D28" s="51">
        <v>77.603475775706471</v>
      </c>
    </row>
    <row r="29" spans="2:4" x14ac:dyDescent="0.25">
      <c r="B29" s="38">
        <v>5337</v>
      </c>
      <c r="C29" s="4" t="s">
        <v>44</v>
      </c>
      <c r="D29" s="51">
        <v>2.6363870203157855</v>
      </c>
    </row>
    <row r="30" spans="2:4" x14ac:dyDescent="0.25">
      <c r="B30" s="38" t="s">
        <v>45</v>
      </c>
      <c r="C30" s="4" t="s">
        <v>46</v>
      </c>
      <c r="D30" s="51">
        <v>3.966063052339166</v>
      </c>
    </row>
    <row r="31" spans="2:4" x14ac:dyDescent="0.25">
      <c r="B31" s="38" t="s">
        <v>47</v>
      </c>
      <c r="C31" s="4" t="s">
        <v>48</v>
      </c>
      <c r="D31" s="51">
        <v>3.966063052339166</v>
      </c>
    </row>
    <row r="32" spans="2:4" x14ac:dyDescent="0.25">
      <c r="B32" s="7">
        <v>3244</v>
      </c>
      <c r="C32" s="4" t="s">
        <v>18</v>
      </c>
      <c r="D32" s="51">
        <v>6.2706051907423808</v>
      </c>
    </row>
    <row r="33" spans="2:4" x14ac:dyDescent="0.25">
      <c r="B33" s="7">
        <v>8786</v>
      </c>
      <c r="C33" s="4" t="s">
        <v>19</v>
      </c>
      <c r="D33" s="51">
        <v>4.2232715421260716</v>
      </c>
    </row>
    <row r="34" spans="2:4" x14ac:dyDescent="0.25">
      <c r="B34" s="7">
        <v>1387</v>
      </c>
      <c r="C34" s="4" t="s">
        <v>27</v>
      </c>
      <c r="D34" s="51">
        <v>0.64072472009416748</v>
      </c>
    </row>
    <row r="35" spans="2:4" x14ac:dyDescent="0.25">
      <c r="B35" s="7">
        <v>4854</v>
      </c>
      <c r="C35" s="4" t="s">
        <v>35</v>
      </c>
      <c r="D35" s="51">
        <v>13.179638597205834</v>
      </c>
    </row>
    <row r="36" spans="2:4" x14ac:dyDescent="0.25">
      <c r="B36" s="7">
        <v>421</v>
      </c>
      <c r="C36" s="4" t="s">
        <v>20</v>
      </c>
      <c r="D36" s="51">
        <v>3.2667774707310158</v>
      </c>
    </row>
    <row r="37" spans="2:4" x14ac:dyDescent="0.25">
      <c r="B37" s="7">
        <v>8785</v>
      </c>
      <c r="C37" s="4" t="s">
        <v>21</v>
      </c>
      <c r="D37" s="51">
        <v>2.3033938862166656</v>
      </c>
    </row>
    <row r="38" spans="2:4" x14ac:dyDescent="0.25">
      <c r="B38" s="7">
        <v>3782</v>
      </c>
      <c r="C38" s="4" t="s">
        <v>40</v>
      </c>
      <c r="D38" s="51">
        <v>2.3033938862166656</v>
      </c>
    </row>
    <row r="39" spans="2:4" x14ac:dyDescent="0.25">
      <c r="B39" s="7">
        <v>1718</v>
      </c>
      <c r="C39" s="4" t="s">
        <v>50</v>
      </c>
      <c r="D39" s="51">
        <v>3.7191888322311972</v>
      </c>
    </row>
    <row r="40" spans="2:4" x14ac:dyDescent="0.25">
      <c r="B40" s="7">
        <v>8787</v>
      </c>
      <c r="C40" s="4" t="s">
        <v>49</v>
      </c>
      <c r="D40" s="51">
        <v>2.595049941600033</v>
      </c>
    </row>
    <row r="41" spans="2:4" x14ac:dyDescent="0.25">
      <c r="B41" s="7">
        <v>1096</v>
      </c>
      <c r="C41" s="4" t="s">
        <v>41</v>
      </c>
      <c r="D41" s="51">
        <v>4.7996941397735133</v>
      </c>
    </row>
    <row r="42" spans="2:4" x14ac:dyDescent="0.25">
      <c r="B42" s="7">
        <v>1121</v>
      </c>
      <c r="C42" s="4" t="s">
        <v>43</v>
      </c>
      <c r="D42" s="51">
        <v>4.7996941397735133</v>
      </c>
    </row>
    <row r="43" spans="2:4" x14ac:dyDescent="0.25">
      <c r="B43" s="7">
        <v>1351</v>
      </c>
      <c r="C43" s="4" t="s">
        <v>42</v>
      </c>
      <c r="D43" s="51">
        <v>4.7996941397735133</v>
      </c>
    </row>
    <row r="44" spans="2:4" x14ac:dyDescent="0.25">
      <c r="B44" s="7">
        <v>449</v>
      </c>
      <c r="C44" s="4" t="s">
        <v>32</v>
      </c>
      <c r="D44" s="51">
        <v>1.1516969431083328</v>
      </c>
    </row>
    <row r="45" spans="2:4" x14ac:dyDescent="0.25">
      <c r="B45" s="7">
        <v>1141</v>
      </c>
      <c r="C45" s="4" t="s">
        <v>51</v>
      </c>
      <c r="D45" s="51">
        <v>1.1516969431083328</v>
      </c>
    </row>
    <row r="46" spans="2:4" x14ac:dyDescent="0.25">
      <c r="B46" s="7">
        <v>446</v>
      </c>
      <c r="C46" s="4" t="s">
        <v>24</v>
      </c>
      <c r="D46" s="51">
        <v>1.1516969431083328</v>
      </c>
    </row>
    <row r="47" spans="2:4" ht="60" x14ac:dyDescent="0.25">
      <c r="B47" s="3" t="s">
        <v>33</v>
      </c>
      <c r="C47" s="4" t="s">
        <v>34</v>
      </c>
      <c r="D47" s="51">
        <v>4.6745346514397061</v>
      </c>
    </row>
    <row r="48" spans="2:4" x14ac:dyDescent="0.25">
      <c r="B48" s="7"/>
      <c r="C48" s="4" t="s">
        <v>36</v>
      </c>
      <c r="D48" s="51">
        <v>2.5250065582205634</v>
      </c>
    </row>
    <row r="49" spans="2:4" x14ac:dyDescent="0.25">
      <c r="B49" s="7"/>
      <c r="C49" s="4" t="s">
        <v>28</v>
      </c>
      <c r="D49" s="51">
        <v>3.1553970086357923</v>
      </c>
    </row>
    <row r="50" spans="2:4" x14ac:dyDescent="0.25">
      <c r="B50" s="7" t="s">
        <v>25</v>
      </c>
      <c r="C50" s="4" t="s">
        <v>26</v>
      </c>
      <c r="D50" s="51">
        <v>8.2054101250769182</v>
      </c>
    </row>
    <row r="51" spans="2:4" x14ac:dyDescent="0.25">
      <c r="B51" s="7" t="s">
        <v>30</v>
      </c>
      <c r="C51" s="4" t="s">
        <v>31</v>
      </c>
      <c r="D51" s="51">
        <v>2.2184232244120636</v>
      </c>
    </row>
    <row r="52" spans="2:4" ht="5.25" customHeight="1" x14ac:dyDescent="0.25"/>
  </sheetData>
  <mergeCells count="5">
    <mergeCell ref="B2:D3"/>
    <mergeCell ref="B9:D9"/>
    <mergeCell ref="B5:D5"/>
    <mergeCell ref="B6:D6"/>
    <mergeCell ref="B7:D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  <headerFooter>
    <oddHeader>&amp;R&amp;G</oddHeader>
    <oddFooter>&amp;L&amp;G&amp;C&amp;K01+023Elis - Confidentiel&amp;R&amp;K01+023&amp;P /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D46A-9C92-4E91-B217-E50E387776DF}">
  <dimension ref="B1:D15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" style="1" customWidth="1"/>
    <col min="2" max="2" width="21.28515625" style="1" bestFit="1" customWidth="1"/>
    <col min="3" max="3" width="37.7109375" style="1" customWidth="1"/>
    <col min="4" max="16384" width="11.42578125" style="1"/>
  </cols>
  <sheetData>
    <row r="1" spans="2:4" ht="41.25" customHeight="1" thickBot="1" x14ac:dyDescent="0.3"/>
    <row r="2" spans="2:4" ht="15" customHeight="1" x14ac:dyDescent="0.25">
      <c r="B2" s="136" t="s">
        <v>168</v>
      </c>
      <c r="C2" s="137"/>
      <c r="D2" s="138"/>
    </row>
    <row r="3" spans="2:4" ht="15.75" customHeight="1" thickBot="1" x14ac:dyDescent="0.3">
      <c r="B3" s="139"/>
      <c r="C3" s="140"/>
      <c r="D3" s="141"/>
    </row>
    <row r="5" spans="2:4" ht="15.75" x14ac:dyDescent="0.25">
      <c r="B5" s="98" t="s">
        <v>0</v>
      </c>
      <c r="C5" s="99"/>
      <c r="D5" s="100"/>
    </row>
    <row r="6" spans="2:4" ht="15.75" x14ac:dyDescent="0.25">
      <c r="B6" s="95"/>
      <c r="C6" s="96"/>
      <c r="D6" s="97"/>
    </row>
    <row r="7" spans="2:4" ht="15.75" x14ac:dyDescent="0.25">
      <c r="B7" s="92" t="s">
        <v>165</v>
      </c>
      <c r="C7" s="93"/>
      <c r="D7" s="94"/>
    </row>
    <row r="8" spans="2:4" s="6" customFormat="1" ht="15.75" x14ac:dyDescent="0.25">
      <c r="B8" s="5"/>
      <c r="C8" s="5"/>
    </row>
    <row r="9" spans="2:4" ht="18.75" x14ac:dyDescent="0.25">
      <c r="B9" s="145" t="s">
        <v>157</v>
      </c>
      <c r="C9" s="145"/>
      <c r="D9" s="145"/>
    </row>
    <row r="10" spans="2:4" ht="5.25" customHeight="1" x14ac:dyDescent="0.25"/>
    <row r="11" spans="2:4" ht="15.75" x14ac:dyDescent="0.25">
      <c r="B11" s="24" t="s">
        <v>159</v>
      </c>
      <c r="C11" s="142" t="s">
        <v>127</v>
      </c>
      <c r="D11" s="143"/>
    </row>
    <row r="12" spans="2:4" x14ac:dyDescent="0.25">
      <c r="B12" s="40" t="s">
        <v>61</v>
      </c>
      <c r="C12" s="144">
        <v>16.666677449999998</v>
      </c>
      <c r="D12" s="144"/>
    </row>
    <row r="13" spans="2:4" x14ac:dyDescent="0.25">
      <c r="B13" s="40" t="s">
        <v>158</v>
      </c>
      <c r="C13" s="144">
        <v>15.157290374999995</v>
      </c>
      <c r="D13" s="144"/>
    </row>
    <row r="14" spans="2:4" x14ac:dyDescent="0.25">
      <c r="B14" s="41" t="s">
        <v>63</v>
      </c>
      <c r="C14" s="144">
        <v>7.829730141816758</v>
      </c>
      <c r="D14" s="144"/>
    </row>
    <row r="15" spans="2:4" x14ac:dyDescent="0.25">
      <c r="B15" s="2"/>
      <c r="C15" s="2"/>
    </row>
  </sheetData>
  <mergeCells count="9">
    <mergeCell ref="C11:D11"/>
    <mergeCell ref="C12:D12"/>
    <mergeCell ref="C13:D13"/>
    <mergeCell ref="C14:D14"/>
    <mergeCell ref="B2:D3"/>
    <mergeCell ref="B5:D5"/>
    <mergeCell ref="B6:D6"/>
    <mergeCell ref="B7:D7"/>
    <mergeCell ref="B9:D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E13D-A3F7-46A4-B98E-F8D1525B28ED}">
  <dimension ref="A2:J15"/>
  <sheetViews>
    <sheetView topLeftCell="A2" workbookViewId="0">
      <selection activeCell="K5" sqref="K5"/>
    </sheetView>
  </sheetViews>
  <sheetFormatPr baseColWidth="10" defaultColWidth="11.42578125" defaultRowHeight="15" x14ac:dyDescent="0.25"/>
  <cols>
    <col min="1" max="1" width="13.42578125" bestFit="1" customWidth="1"/>
    <col min="3" max="3" width="19.28515625" customWidth="1"/>
  </cols>
  <sheetData>
    <row r="2" spans="1:10" ht="60" x14ac:dyDescent="0.25">
      <c r="A2" s="58" t="s">
        <v>160</v>
      </c>
      <c r="B2" s="26" t="s">
        <v>55</v>
      </c>
      <c r="C2" s="24" t="s">
        <v>161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</row>
    <row r="3" spans="1:10" x14ac:dyDescent="0.25">
      <c r="B3" s="36">
        <v>87520</v>
      </c>
      <c r="C3" s="40" t="s">
        <v>66</v>
      </c>
      <c r="D3" s="50">
        <v>5.3835600000000001</v>
      </c>
      <c r="E3" s="50">
        <v>6.07376</v>
      </c>
      <c r="F3" s="33"/>
      <c r="G3" s="33"/>
      <c r="H3" s="33"/>
      <c r="I3">
        <f>D3/3</f>
        <v>1.7945200000000001</v>
      </c>
      <c r="J3">
        <f>E3/5</f>
        <v>1.2147520000000001</v>
      </c>
    </row>
    <row r="4" spans="1:10" x14ac:dyDescent="0.25">
      <c r="B4" s="36">
        <v>87524</v>
      </c>
      <c r="C4" s="40" t="s">
        <v>67</v>
      </c>
      <c r="D4" s="50">
        <v>2.599415</v>
      </c>
      <c r="E4" s="50">
        <v>3.9777849999999999</v>
      </c>
      <c r="F4" s="50">
        <v>4.9765449999999998</v>
      </c>
      <c r="G4" s="50">
        <v>6.6776849999999994</v>
      </c>
      <c r="H4" s="50">
        <v>7.1324050000000003</v>
      </c>
      <c r="I4">
        <f t="shared" ref="I4:I7" si="0">D4/3</f>
        <v>0.86647166666666664</v>
      </c>
      <c r="J4">
        <f t="shared" ref="J4:J7" si="1">E4/5</f>
        <v>0.79555699999999996</v>
      </c>
    </row>
    <row r="5" spans="1:10" x14ac:dyDescent="0.25">
      <c r="B5" s="36">
        <v>87521</v>
      </c>
      <c r="C5" s="40" t="s">
        <v>68</v>
      </c>
      <c r="D5" s="50">
        <v>5.3693499999999998</v>
      </c>
      <c r="E5" s="50">
        <v>7.0847000000000007</v>
      </c>
      <c r="F5" s="50">
        <v>7.9515099999999999</v>
      </c>
      <c r="G5" s="50">
        <v>10.098234999999999</v>
      </c>
      <c r="H5" s="50">
        <v>11.929295</v>
      </c>
      <c r="I5">
        <f t="shared" si="0"/>
        <v>1.7897833333333333</v>
      </c>
      <c r="J5">
        <f t="shared" si="1"/>
        <v>1.4169400000000001</v>
      </c>
    </row>
    <row r="6" spans="1:10" x14ac:dyDescent="0.25">
      <c r="B6" s="36">
        <v>87522</v>
      </c>
      <c r="C6" s="40" t="s">
        <v>69</v>
      </c>
      <c r="D6" s="50">
        <v>4.3949499999999997</v>
      </c>
      <c r="E6" s="50">
        <v>6.6005450000000003</v>
      </c>
      <c r="F6" s="50">
        <v>7.2460849999999999</v>
      </c>
      <c r="G6" s="50">
        <v>9.3136399999999995</v>
      </c>
      <c r="H6" s="33"/>
      <c r="I6">
        <f t="shared" si="0"/>
        <v>1.4649833333333333</v>
      </c>
      <c r="J6">
        <f t="shared" si="1"/>
        <v>1.320109</v>
      </c>
    </row>
    <row r="7" spans="1:10" x14ac:dyDescent="0.25">
      <c r="B7" s="36">
        <v>87523</v>
      </c>
      <c r="C7" s="40" t="s">
        <v>70</v>
      </c>
      <c r="D7" s="50">
        <v>6.7781700000000003</v>
      </c>
      <c r="E7" s="50">
        <v>7.6206199999999997</v>
      </c>
      <c r="F7" s="50">
        <v>8.4508900000000011</v>
      </c>
      <c r="G7" s="50">
        <v>10.402735</v>
      </c>
      <c r="H7" s="50">
        <v>12.21045</v>
      </c>
      <c r="I7">
        <f t="shared" si="0"/>
        <v>2.2593900000000002</v>
      </c>
      <c r="J7">
        <f t="shared" si="1"/>
        <v>1.524124</v>
      </c>
    </row>
    <row r="10" spans="1:10" ht="45" x14ac:dyDescent="0.25">
      <c r="A10" t="s">
        <v>162</v>
      </c>
      <c r="B10" s="26" t="s">
        <v>55</v>
      </c>
      <c r="C10" s="24" t="s">
        <v>163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60</v>
      </c>
    </row>
    <row r="11" spans="1:10" x14ac:dyDescent="0.25">
      <c r="B11" s="36">
        <v>87520</v>
      </c>
      <c r="C11" s="40" t="s">
        <v>66</v>
      </c>
      <c r="D11" s="50">
        <f>D3*0.8</f>
        <v>4.3068480000000005</v>
      </c>
      <c r="E11" s="50">
        <f>E3*0.8</f>
        <v>4.8590080000000002</v>
      </c>
      <c r="F11" s="33"/>
      <c r="G11" s="33"/>
      <c r="H11" s="33"/>
    </row>
    <row r="12" spans="1:10" x14ac:dyDescent="0.25">
      <c r="B12" s="36">
        <v>87524</v>
      </c>
      <c r="C12" s="40" t="s">
        <v>67</v>
      </c>
      <c r="D12" s="50">
        <f t="shared" ref="D12:E15" si="2">D4*0.8</f>
        <v>2.0795319999999999</v>
      </c>
      <c r="E12" s="50">
        <f t="shared" si="2"/>
        <v>3.1822280000000003</v>
      </c>
      <c r="F12" s="50">
        <f t="shared" ref="F12:G12" si="3">F4*0.8</f>
        <v>3.981236</v>
      </c>
      <c r="G12" s="50">
        <f t="shared" si="3"/>
        <v>5.3421479999999999</v>
      </c>
      <c r="H12" s="50">
        <f t="shared" ref="H12" si="4">H4*0.8</f>
        <v>5.7059240000000004</v>
      </c>
    </row>
    <row r="13" spans="1:10" x14ac:dyDescent="0.25">
      <c r="B13" s="36">
        <v>87521</v>
      </c>
      <c r="C13" s="40" t="s">
        <v>68</v>
      </c>
      <c r="D13" s="50">
        <f t="shared" si="2"/>
        <v>4.2954800000000004</v>
      </c>
      <c r="E13" s="50">
        <f t="shared" si="2"/>
        <v>5.6677600000000012</v>
      </c>
      <c r="F13" s="50">
        <f t="shared" ref="F13:G13" si="5">F5*0.8</f>
        <v>6.3612080000000004</v>
      </c>
      <c r="G13" s="50">
        <f t="shared" si="5"/>
        <v>8.0785879999999999</v>
      </c>
      <c r="H13" s="50">
        <f t="shared" ref="H13" si="6">H5*0.8</f>
        <v>9.5434359999999998</v>
      </c>
    </row>
    <row r="14" spans="1:10" x14ac:dyDescent="0.25">
      <c r="B14" s="36">
        <v>87522</v>
      </c>
      <c r="C14" s="40" t="s">
        <v>69</v>
      </c>
      <c r="D14" s="50">
        <f t="shared" si="2"/>
        <v>3.5159599999999998</v>
      </c>
      <c r="E14" s="50">
        <f t="shared" si="2"/>
        <v>5.2804360000000008</v>
      </c>
      <c r="F14" s="50">
        <f t="shared" ref="F14:G14" si="7">F6*0.8</f>
        <v>5.7968679999999999</v>
      </c>
      <c r="G14" s="50">
        <f t="shared" si="7"/>
        <v>7.4509119999999998</v>
      </c>
      <c r="H14" s="33"/>
    </row>
    <row r="15" spans="1:10" x14ac:dyDescent="0.25">
      <c r="B15" s="36">
        <v>87523</v>
      </c>
      <c r="C15" s="40" t="s">
        <v>70</v>
      </c>
      <c r="D15" s="50">
        <f t="shared" si="2"/>
        <v>5.4225360000000009</v>
      </c>
      <c r="E15" s="50">
        <f t="shared" si="2"/>
        <v>6.0964960000000001</v>
      </c>
      <c r="F15" s="50">
        <f t="shared" ref="F15:H15" si="8">F7*0.8</f>
        <v>6.7607120000000016</v>
      </c>
      <c r="G15" s="50">
        <f t="shared" si="8"/>
        <v>8.3221880000000006</v>
      </c>
      <c r="H15" s="50">
        <f t="shared" si="8"/>
        <v>9.7683600000000013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titeMetier xmlns="24b31a74-0e92-44e2-abf3-0ceae145fc27">SANTE</EntiteMetier>
    <SecteursDactiviteDGC xmlns="24b31a74-0e92-44e2-abf3-0ceae145fc27">45</SecteursDactiviteDGC>
    <CodeCMC xmlns="24b31a74-0e92-44e2-abf3-0ceae145fc27">989276</CodeCMC>
    <Type_x0020_de_x0020_document xmlns="9f60db13-07d4-407e-823e-8b14db50bf80">4</Type_x0020_de_x0020_document>
    <_dlc_DocId xmlns="24b31a74-0e92-44e2-abf3-0ceae145fc27">CONTRATCADRE-329505223-602</_dlc_DocId>
    <_dlc_DocIdUrl xmlns="24b31a74-0e92-44e2-abf3-0ceae145fc27">
      <Url>https://elis.sharepoint.com/sites/contrats_cadres/_layouts/15/DocIdRedir.aspx?ID=CONTRATCADRE-329505223-602</Url>
      <Description>CONTRATCADRE-329505223-602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10100C102382D39F80D42A17D588E7AE257EF009C950AF6A53C084BAD01410DF85B6A06" ma:contentTypeVersion="16" ma:contentTypeDescription="" ma:contentTypeScope="" ma:versionID="2a698747bbd2813412414d4427c97ccf">
  <xsd:schema xmlns:xsd="http://www.w3.org/2001/XMLSchema" xmlns:xs="http://www.w3.org/2001/XMLSchema" xmlns:p="http://schemas.microsoft.com/office/2006/metadata/properties" xmlns:ns2="24b31a74-0e92-44e2-abf3-0ceae145fc27" xmlns:ns3="9f60db13-07d4-407e-823e-8b14db50bf80" targetNamespace="http://schemas.microsoft.com/office/2006/metadata/properties" ma:root="true" ma:fieldsID="6f06eeb00286dbdd655f687d524fb624" ns2:_="" ns3:_="">
    <xsd:import namespace="24b31a74-0e92-44e2-abf3-0ceae145fc27"/>
    <xsd:import namespace="9f60db13-07d4-407e-823e-8b14db50bf80"/>
    <xsd:element name="properties">
      <xsd:complexType>
        <xsd:sequence>
          <xsd:element name="documentManagement">
            <xsd:complexType>
              <xsd:all>
                <xsd:element ref="ns2:CodeCMC" minOccurs="0"/>
                <xsd:element ref="ns3:Type_x0020_de_x0020_document"/>
                <xsd:element ref="ns2:SecteursDactiviteDGC" minOccurs="0"/>
                <xsd:element ref="ns2:EntiteMetier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31a74-0e92-44e2-abf3-0ceae145fc27" elementFormDefault="qualified">
    <xsd:import namespace="http://schemas.microsoft.com/office/2006/documentManagement/types"/>
    <xsd:import namespace="http://schemas.microsoft.com/office/infopath/2007/PartnerControls"/>
    <xsd:element name="CodeCMC" ma:index="2" nillable="true" ma:displayName="Codes CMC" ma:hidden="true" ma:internalName="CodeCMC" ma:readOnly="false">
      <xsd:simpleType>
        <xsd:restriction base="dms:Note"/>
      </xsd:simpleType>
    </xsd:element>
    <xsd:element name="SecteursDactiviteDGC" ma:index="4" nillable="true" ma:displayName="Secteur d'activité" ma:hidden="true" ma:list="{48c704b8-a047-4955-a12e-e95c45adf800}" ma:internalName="SecteursDactiviteDGC" ma:readOnly="false" ma:showField="Title" ma:web="24b31a74-0e92-44e2-abf3-0ceae145fc27">
      <xsd:simpleType>
        <xsd:restriction base="dms:Lookup"/>
      </xsd:simpleType>
    </xsd:element>
    <xsd:element name="EntiteMetier" ma:index="5" nillable="true" ma:displayName="Entité métier" ma:default="SANTE" ma:hidden="true" ma:internalName="EntiteMetier" ma:readOnly="false">
      <xsd:simpleType>
        <xsd:restriction base="dms:Text">
          <xsd:maxLength value="255"/>
        </xsd:restriction>
      </xsd:simpleType>
    </xsd:element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0db13-07d4-407e-823e-8b14db50bf80" elementFormDefault="qualified">
    <xsd:import namespace="http://schemas.microsoft.com/office/2006/documentManagement/types"/>
    <xsd:import namespace="http://schemas.microsoft.com/office/infopath/2007/PartnerControls"/>
    <xsd:element name="Type_x0020_de_x0020_document" ma:index="3" ma:displayName="Type de document" ma:list="{80577416-428c-421b-8d2e-992e7e5dd91c}" ma:internalName="Type_x0020_de_x0020_document" ma:readOnly="false" ma:showField="Title">
      <xsd:simpleType>
        <xsd:restriction base="dms:Lookup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ED00B-EDF3-4617-8132-CC8E7EF713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C17B91-1B19-41AE-8E6B-6D78F253E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65F46-4893-402E-AC26-7360367EC43F}">
  <ds:schemaRefs>
    <ds:schemaRef ds:uri="http://schemas.microsoft.com/office/2006/metadata/properties"/>
    <ds:schemaRef ds:uri="http://schemas.microsoft.com/office/infopath/2007/PartnerControls"/>
    <ds:schemaRef ds:uri="24b31a74-0e92-44e2-abf3-0ceae145fc27"/>
    <ds:schemaRef ds:uri="9f60db13-07d4-407e-823e-8b14db50bf80"/>
  </ds:schemaRefs>
</ds:datastoreItem>
</file>

<file path=customXml/itemProps4.xml><?xml version="1.0" encoding="utf-8"?>
<ds:datastoreItem xmlns:ds="http://schemas.openxmlformats.org/officeDocument/2006/customXml" ds:itemID="{8D9B4914-A0A0-4B7E-B7A0-4109350D5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31a74-0e92-44e2-abf3-0ceae145fc27"/>
    <ds:schemaRef ds:uri="9f60db13-07d4-407e-823e-8b14db50b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LINGE PLAT</vt:lpstr>
      <vt:lpstr>TARIFS REMPLACEMENT LINGE PLAT</vt:lpstr>
      <vt:lpstr>TARIFS REMPLACEMENT VP</vt:lpstr>
      <vt:lpstr>Blanchissage FrontOffice</vt:lpstr>
      <vt:lpstr>'LINGE PLAT'!Impression_des_titres</vt:lpstr>
      <vt:lpstr>'TARIFS REMPLACEMENT LINGE PLAT'!Impression_des_titres</vt:lpstr>
      <vt:lpstr>'LINGE PLAT'!Zone_d_impression</vt:lpstr>
      <vt:lpstr>'TARIFS REMPLACEMENT LINGE PLAT'!Zone_d_impression</vt:lpstr>
    </vt:vector>
  </TitlesOfParts>
  <Manager/>
  <Company>ELIS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Edouard FASQUELLE</dc:creator>
  <cp:keywords/>
  <dc:description/>
  <cp:lastModifiedBy>ELISABETH David</cp:lastModifiedBy>
  <cp:revision/>
  <cp:lastPrinted>2023-02-09T08:38:35Z</cp:lastPrinted>
  <dcterms:created xsi:type="dcterms:W3CDTF">2014-10-24T12:06:13Z</dcterms:created>
  <dcterms:modified xsi:type="dcterms:W3CDTF">2023-02-22T15:09:28Z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0x010100C102382D39F80D42A17D588E7AE257EF009C950AF6A53C084BAD01410DF85B6A06</vt:lpwstr>
  </property>
  <property fmtid="{D5CDD505-2E9C-101B-9397-08002B2CF9AE}" pid="3" name="_dlc_DocIdItemGuid">
    <vt:lpwstr>1a64f474-ce5b-431d-bb8e-f228caf6be87</vt:lpwstr>
  </property>
</Properties>
</file>